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30" activeTab="1"/>
  </bookViews>
  <sheets>
    <sheet name="ป.1" sheetId="28" r:id="rId1"/>
    <sheet name="ป.2" sheetId="27" r:id="rId2"/>
    <sheet name="ป.3" sheetId="24" r:id="rId3"/>
    <sheet name="ป.4" sheetId="23" r:id="rId4"/>
    <sheet name="ป.5" sheetId="22" r:id="rId5"/>
    <sheet name="ป.6" sheetId="21" r:id="rId6"/>
    <sheet name="Sheet2" sheetId="2" state="hidden" r:id="rId7"/>
  </sheets>
  <calcPr calcId="124519"/>
</workbook>
</file>

<file path=xl/calcChain.xml><?xml version="1.0" encoding="utf-8"?>
<calcChain xmlns="http://schemas.openxmlformats.org/spreadsheetml/2006/main">
  <c r="U22" i="23"/>
  <c r="U23" s="1"/>
  <c r="S19" i="21" l="1"/>
  <c r="T19" s="1"/>
  <c r="S18"/>
  <c r="T18" s="1"/>
  <c r="S17"/>
  <c r="T17" s="1"/>
  <c r="T16"/>
  <c r="S16"/>
  <c r="S15"/>
  <c r="T15" s="1"/>
  <c r="S14"/>
  <c r="T14" s="1"/>
  <c r="S13"/>
  <c r="T13" s="1"/>
  <c r="S12"/>
  <c r="T12" s="1"/>
  <c r="S11"/>
  <c r="T11" s="1"/>
  <c r="S10"/>
  <c r="T10" s="1"/>
  <c r="S9"/>
  <c r="T9" s="1"/>
  <c r="T8"/>
  <c r="S8"/>
  <c r="S7"/>
  <c r="T7" s="1"/>
  <c r="S6"/>
  <c r="T6" s="1"/>
  <c r="S5"/>
  <c r="T5" s="1"/>
  <c r="S4"/>
  <c r="T4" s="1"/>
  <c r="AB7" i="23"/>
  <c r="AA5"/>
  <c r="AB5" s="1"/>
  <c r="AA6"/>
  <c r="AB6" s="1"/>
  <c r="AA7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19"/>
  <c r="AB19" s="1"/>
  <c r="AA20"/>
  <c r="AB20" s="1"/>
  <c r="AA21"/>
  <c r="AB21" s="1"/>
  <c r="AA4"/>
  <c r="AB4" s="1"/>
  <c r="Z15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Y16"/>
  <c r="Z16" s="1"/>
  <c r="Y17"/>
  <c r="Z17" s="1"/>
  <c r="Y18"/>
  <c r="Z18" s="1"/>
  <c r="Y19"/>
  <c r="Z19" s="1"/>
  <c r="Y20"/>
  <c r="Z20" s="1"/>
  <c r="Y21"/>
  <c r="Z21" s="1"/>
  <c r="Y4"/>
  <c r="Z4" s="1"/>
  <c r="E22" l="1"/>
  <c r="E23" s="1"/>
  <c r="G22"/>
  <c r="G23" s="1"/>
  <c r="I22"/>
  <c r="I23" s="1"/>
  <c r="K22"/>
  <c r="K23" s="1"/>
  <c r="M22"/>
  <c r="M23" s="1"/>
  <c r="O22"/>
  <c r="O23" s="1"/>
  <c r="Q22"/>
  <c r="Q23" s="1"/>
  <c r="S22"/>
  <c r="S23" s="1"/>
  <c r="W22"/>
  <c r="W23" s="1"/>
  <c r="C22"/>
  <c r="C23" s="1"/>
  <c r="U18" i="28"/>
  <c r="U19" s="1"/>
  <c r="S18"/>
  <c r="S19" s="1"/>
  <c r="Q18"/>
  <c r="Q19" s="1"/>
  <c r="O18"/>
  <c r="O19" s="1"/>
  <c r="M18"/>
  <c r="M19" s="1"/>
  <c r="K18"/>
  <c r="K19" s="1"/>
  <c r="I18"/>
  <c r="I19" s="1"/>
  <c r="G18"/>
  <c r="G19" s="1"/>
  <c r="E18"/>
  <c r="E19" s="1"/>
  <c r="C18"/>
  <c r="C19" s="1"/>
  <c r="Y17"/>
  <c r="Z17" s="1"/>
  <c r="W17"/>
  <c r="X17" s="1"/>
  <c r="Y16"/>
  <c r="Z16" s="1"/>
  <c r="W16"/>
  <c r="X16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W9"/>
  <c r="X9" s="1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AA19" i="21"/>
  <c r="AB19" s="1"/>
  <c r="Y19"/>
  <c r="Z19" s="1"/>
  <c r="E20"/>
  <c r="E21" s="1"/>
  <c r="G20"/>
  <c r="G21" s="1"/>
  <c r="I20"/>
  <c r="I21" s="1"/>
  <c r="K20"/>
  <c r="K21" s="1"/>
  <c r="M20"/>
  <c r="M21" s="1"/>
  <c r="O20"/>
  <c r="O21" s="1"/>
  <c r="Q20"/>
  <c r="Q21" s="1"/>
  <c r="S20"/>
  <c r="S21" s="1"/>
  <c r="U20"/>
  <c r="U21" s="1"/>
  <c r="W20"/>
  <c r="W21" s="1"/>
  <c r="C20"/>
  <c r="C21" s="1"/>
  <c r="X18" i="28" l="1"/>
  <c r="X19" s="1"/>
  <c r="E25" i="22"/>
  <c r="G25"/>
  <c r="I25"/>
  <c r="K25"/>
  <c r="M25"/>
  <c r="O25"/>
  <c r="Q25"/>
  <c r="S25"/>
  <c r="U25"/>
  <c r="W25"/>
  <c r="W26" s="1"/>
  <c r="E21" i="24"/>
  <c r="E22" s="1"/>
  <c r="G21"/>
  <c r="G22" s="1"/>
  <c r="I21"/>
  <c r="I22" s="1"/>
  <c r="K21"/>
  <c r="K22" s="1"/>
  <c r="M21"/>
  <c r="M22" s="1"/>
  <c r="O21"/>
  <c r="O22" s="1"/>
  <c r="Q21"/>
  <c r="Q22" s="1"/>
  <c r="S21"/>
  <c r="S22" s="1"/>
  <c r="U21"/>
  <c r="U22" s="1"/>
  <c r="C21"/>
  <c r="C22" s="1"/>
  <c r="E21" i="27"/>
  <c r="G21"/>
  <c r="I21"/>
  <c r="K21"/>
  <c r="M21"/>
  <c r="O21"/>
  <c r="Q21"/>
  <c r="S21"/>
  <c r="U21"/>
  <c r="W9"/>
  <c r="AA24" i="22" l="1"/>
  <c r="AB24" s="1"/>
  <c r="AA23"/>
  <c r="AB23" s="1"/>
  <c r="AA22"/>
  <c r="AB22" s="1"/>
  <c r="AA21"/>
  <c r="AB21" s="1"/>
  <c r="AA20"/>
  <c r="AB20" s="1"/>
  <c r="AA19"/>
  <c r="AB19" s="1"/>
  <c r="AA18"/>
  <c r="AB18" s="1"/>
  <c r="AA17"/>
  <c r="AB17" s="1"/>
  <c r="AA16"/>
  <c r="AB16" s="1"/>
  <c r="AA15"/>
  <c r="AB15" s="1"/>
  <c r="AA14"/>
  <c r="AB14" s="1"/>
  <c r="AA13"/>
  <c r="AB13" s="1"/>
  <c r="AA12"/>
  <c r="AB12" s="1"/>
  <c r="AA11"/>
  <c r="AB11" s="1"/>
  <c r="AA10"/>
  <c r="AB10" s="1"/>
  <c r="AA9"/>
  <c r="AB9" s="1"/>
  <c r="AA8"/>
  <c r="AB8" s="1"/>
  <c r="AA7"/>
  <c r="AB7" s="1"/>
  <c r="AA6"/>
  <c r="AB6" s="1"/>
  <c r="AA5"/>
  <c r="AB5" s="1"/>
  <c r="AA4"/>
  <c r="AB4" s="1"/>
  <c r="U22" i="27"/>
  <c r="S22"/>
  <c r="Q22"/>
  <c r="O22"/>
  <c r="M22"/>
  <c r="K22"/>
  <c r="I22"/>
  <c r="G22"/>
  <c r="E22"/>
  <c r="C21"/>
  <c r="C22" s="1"/>
  <c r="Y20"/>
  <c r="Z20" s="1"/>
  <c r="W20"/>
  <c r="X20" s="1"/>
  <c r="Y19"/>
  <c r="Z19" s="1"/>
  <c r="W19"/>
  <c r="X19" s="1"/>
  <c r="Y18"/>
  <c r="Z18" s="1"/>
  <c r="W18"/>
  <c r="X18" s="1"/>
  <c r="Y17"/>
  <c r="Z17" s="1"/>
  <c r="W17"/>
  <c r="X17" s="1"/>
  <c r="Y16"/>
  <c r="Z16" s="1"/>
  <c r="W16"/>
  <c r="X16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X9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Y5" i="22"/>
  <c r="Z5" s="1"/>
  <c r="Y6"/>
  <c r="Y7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19"/>
  <c r="Z19" s="1"/>
  <c r="Y20"/>
  <c r="Z20" s="1"/>
  <c r="Y21"/>
  <c r="Z21" s="1"/>
  <c r="Y22"/>
  <c r="Z22" s="1"/>
  <c r="Y23"/>
  <c r="Z23" s="1"/>
  <c r="Y24"/>
  <c r="Z24" s="1"/>
  <c r="Y4"/>
  <c r="Z4" s="1"/>
  <c r="Z6"/>
  <c r="Z7"/>
  <c r="Z25" l="1"/>
  <c r="Z26" s="1"/>
  <c r="X21" i="27"/>
  <c r="X22" s="1"/>
  <c r="AA5" i="21" l="1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4"/>
  <c r="AB4" s="1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4"/>
  <c r="Z4" s="1"/>
  <c r="Z20" l="1"/>
  <c r="Z21" s="1"/>
  <c r="E26" i="22"/>
  <c r="G26"/>
  <c r="I26"/>
  <c r="K26"/>
  <c r="M26"/>
  <c r="O26"/>
  <c r="Q26"/>
  <c r="S26"/>
  <c r="U26"/>
  <c r="C25"/>
  <c r="C26" s="1"/>
  <c r="Y20" i="24" l="1"/>
  <c r="Z20" s="1"/>
  <c r="W20"/>
  <c r="X20" s="1"/>
  <c r="Y19"/>
  <c r="Z19" s="1"/>
  <c r="W19"/>
  <c r="X19" s="1"/>
  <c r="Y18"/>
  <c r="Z18" s="1"/>
  <c r="W18"/>
  <c r="X18" s="1"/>
  <c r="Y17"/>
  <c r="Z17" s="1"/>
  <c r="W17"/>
  <c r="X17" s="1"/>
  <c r="Y16"/>
  <c r="Z16" s="1"/>
  <c r="W16"/>
  <c r="X16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W9"/>
  <c r="X9" s="1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X21" l="1"/>
  <c r="X22" s="1"/>
  <c r="Z22" i="23" l="1"/>
  <c r="Z23" s="1"/>
</calcChain>
</file>

<file path=xl/sharedStrings.xml><?xml version="1.0" encoding="utf-8"?>
<sst xmlns="http://schemas.openxmlformats.org/spreadsheetml/2006/main" count="1370" uniqueCount="137">
  <si>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</si>
  <si>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</si>
  <si>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</si>
  <si>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</si>
  <si>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</si>
  <si>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</si>
  <si>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</si>
  <si>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</si>
  <si>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</si>
  <si>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</si>
  <si>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</si>
  <si>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</si>
  <si>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</si>
  <si>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</si>
  <si>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</si>
  <si>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</si>
  <si>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</si>
  <si>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</si>
  <si>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</si>
  <si>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</si>
  <si>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</si>
  <si>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</si>
  <si>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</si>
  <si>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</si>
  <si>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</si>
  <si>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</si>
  <si>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</si>
  <si>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</si>
  <si>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</si>
  <si>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</si>
  <si>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</si>
  <si>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เด็กชายธนกฤต  แขกเมือง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</si>
  <si>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</si>
  <si>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</si>
  <si>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</si>
  <si>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</si>
  <si>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</si>
  <si>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</si>
  <si>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</si>
  <si>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</si>
  <si>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</si>
  <si>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</si>
  <si>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</si>
  <si>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</si>
  <si>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</si>
  <si>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</si>
  <si>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</si>
  <si>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</si>
  <si>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</si>
  <si>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หน้าที่ฯ</t>
  </si>
  <si>
    <t>เด็กชายพชร  พรมปา</t>
  </si>
  <si>
    <t>เด็กหญิงพิมผกา  แก้วธรรม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</si>
  <si>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</si>
  <si>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</si>
  <si>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</si>
  <si>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</si>
  <si>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</si>
  <si>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</si>
  <si>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</si>
  <si>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</si>
  <si>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</si>
  <si>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</si>
  <si>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</si>
  <si>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</si>
  <si>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</si>
  <si>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</si>
  <si>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</si>
  <si>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</si>
  <si>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</si>
  <si>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</si>
  <si>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</si>
  <si>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</si>
  <si>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</si>
  <si>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</si>
  <si>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</si>
  <si>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</si>
  <si>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</si>
  <si>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</si>
  <si>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</si>
  <si>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</si>
  <si>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</si>
  <si>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</si>
  <si>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</si>
  <si>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</si>
  <si>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</si>
  <si>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เด็กหญิงนิชาภา  ญาณคำ</t>
  </si>
  <si>
    <t>เด็กชายธีรพงศ์  ปัญญาวงค์</t>
  </si>
  <si>
    <t>เด็กชายพลวัตร  ติ๊บอุด</t>
  </si>
  <si>
    <t>เด็กชายนันท์ธวัต  โนจันทร์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</si>
  <si>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</si>
  <si>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</si>
  <si>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</si>
  <si>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</si>
  <si>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</si>
  <si>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</si>
  <si>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</si>
  <si>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</si>
  <si>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เด็กชายต่อศักดิ์  บัวเหล็ก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</si>
  <si>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</si>
  <si>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</si>
  <si>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</si>
  <si>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</si>
  <si>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</si>
  <si>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เด็กหญิงปิ่มปภา  ตีระชิ้น</t>
  </si>
  <si>
    <t>เด็กหญิงอทิชา  กาญจะแสน</t>
  </si>
  <si>
    <t>คะแนนสอบ  ปีการศึกษา  2560  ชั้นประถมศึกษาปีที่  6 โรงเรียนบ้านน้ำยาว</t>
  </si>
  <si>
    <t>เด็กชายปฐทวีกร  สวัสดี</t>
  </si>
  <si>
    <t>คะแนนสอบ  ปีการศึกษา  2560  ชั้นประถมศึกษาปีที่  1 โรงเรียนบ้านน้ำยาว</t>
  </si>
  <si>
    <t>คะแนนสอบ  ปีการศึกษา  2560  ชั้นประถมศึกษาปีที่  2 โรงเรียนบ้านน้ำยาว</t>
  </si>
  <si>
    <t>คะแนนสอบ  ปีการศึกษา  2560  ชั้นประถมศึกษาปีที่  3 โรงเรียนบ้านน้ำยาว</t>
  </si>
  <si>
    <t>คะแนนสอบ  ปีการศึกษา  2560  ชั้นประถมศึกษาปีที่  4 โรงเรียนบ้านน้ำยาว</t>
  </si>
  <si>
    <t>คะแนนสอบ  ปีการศึกษา  2560  ชั้นประถมศึกษาปีที่  5 โรงเรียนบ้านน้ำยาว</t>
  </si>
  <si>
    <t>เด็กหญิงสิรินญา  สวัสดี</t>
  </si>
  <si>
    <t>เด็กชายธีรกานต์  พรมนิมิตร</t>
  </si>
  <si>
    <t>เด็กชายอภิชัย  เดชดี</t>
  </si>
  <si>
    <t>เด็กชายกิตติกร  ตุ้ยคำ</t>
  </si>
  <si>
    <t>เด็กชายกิตตินนท์  คำศรีพล</t>
  </si>
  <si>
    <t>เด็กชายพัชรพล  โนจันทร์</t>
  </si>
  <si>
    <t>เด็กชายภานุวัฒน์  บริคุต</t>
  </si>
  <si>
    <t>เด็กหญิงกมลฉัตร์  ธนะลือ</t>
  </si>
  <si>
    <t>เด็กหญิงกานต์ธีรา  ทุ้มกลาง</t>
  </si>
  <si>
    <t>เด็กหญิงภัทราวดี  กาญจะแสน</t>
  </si>
  <si>
    <t>เด็กหญิงสุพัตรตรา  สุขยินดี</t>
  </si>
  <si>
    <t>เด็กหญิงสุนทรี  บุญยิ่ง</t>
  </si>
  <si>
    <t>เด็กหญิงอภิญญา  สุขยิ่ง</t>
  </si>
  <si>
    <t>เด็กหญิงพิชามลชุ์  พรมคำ</t>
  </si>
  <si>
    <t>เด็กหญิงศุภิสรา  มังคะละ</t>
  </si>
  <si>
    <t>เด็กหญิงปัณฑารีย์  เจริญชัยพรสิน</t>
  </si>
  <si>
    <t>1</t>
  </si>
  <si>
    <t>2</t>
  </si>
  <si>
    <t>2.5</t>
  </si>
  <si>
    <t>3.5</t>
  </si>
  <si>
    <t>3</t>
  </si>
  <si>
    <t>4</t>
  </si>
  <si>
    <t>1.5</t>
  </si>
  <si>
    <t>วรรณกรรม</t>
  </si>
  <si>
    <t>ภาษาฯ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</si>
</sst>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7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2"/>
      <color rgb="FFC00000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1"/>
      <name val="TH SarabunPSK"/>
      <family val="2"/>
    </font>
    <font>
      <sz val="10"/>
      <name val="Arial"/>
      <family val="2"/>
    </font>
    <font>
      <sz val="10"/>
      <name val="Arial"/>
      <charset val="222"/>
    </font>
    <font>
      <sz val="12"/>
      <name val="Cordia New"/>
      <family val="2"/>
    </font>
    <font>
      <sz val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62">
    <xf numFmtId="0" fontId="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43" fontId="23" fillId="0" borderId="0" applyFont="0" applyFill="0" applyBorder="0" applyAlignment="0" applyProtection="0"/>
    <xf numFmtId="0" fontId="21" fillId="0" borderId="0"/>
    <xf numFmtId="0" fontId="23" fillId="0" borderId="0"/>
    <xf numFmtId="43" fontId="23" fillId="0" borderId="0" applyFont="0" applyFill="0" applyBorder="0" applyAlignment="0" applyProtection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0" fillId="0" borderId="0"/>
    <xf numFmtId="0" fontId="19" fillId="0" borderId="0"/>
    <xf numFmtId="0" fontId="18" fillId="0" borderId="0"/>
    <xf numFmtId="0" fontId="34" fillId="0" borderId="0"/>
    <xf numFmtId="0" fontId="17" fillId="0" borderId="0"/>
    <xf numFmtId="0" fontId="3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6" fillId="0" borderId="0"/>
    <xf numFmtId="0" fontId="15" fillId="0" borderId="0"/>
    <xf numFmtId="0" fontId="37" fillId="0" borderId="0"/>
    <xf numFmtId="0" fontId="14" fillId="0" borderId="0"/>
    <xf numFmtId="0" fontId="31" fillId="0" borderId="0"/>
    <xf numFmtId="0" fontId="23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38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39" fillId="0" borderId="0"/>
    <xf numFmtId="0" fontId="10" fillId="0" borderId="0"/>
    <xf numFmtId="0" fontId="9" fillId="0" borderId="0"/>
    <xf numFmtId="0" fontId="40" fillId="0" borderId="0"/>
    <xf numFmtId="0" fontId="23" fillId="0" borderId="0"/>
    <xf numFmtId="0" fontId="31" fillId="0" borderId="0"/>
    <xf numFmtId="0" fontId="9" fillId="0" borderId="0"/>
    <xf numFmtId="0" fontId="9" fillId="0" borderId="0"/>
    <xf numFmtId="0" fontId="40" fillId="0" borderId="0"/>
    <xf numFmtId="0" fontId="9" fillId="0" borderId="0"/>
    <xf numFmtId="0" fontId="8" fillId="0" borderId="0"/>
    <xf numFmtId="0" fontId="23" fillId="0" borderId="0"/>
    <xf numFmtId="43" fontId="2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31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1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7" fillId="0" borderId="0"/>
    <xf numFmtId="0" fontId="40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31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40" fillId="0" borderId="0"/>
    <xf numFmtId="0" fontId="23" fillId="0" borderId="0"/>
    <xf numFmtId="0" fontId="31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31" fillId="0" borderId="0"/>
    <xf numFmtId="0" fontId="6" fillId="0" borderId="0"/>
    <xf numFmtId="0" fontId="6" fillId="0" borderId="0"/>
    <xf numFmtId="0" fontId="40" fillId="0" borderId="0"/>
    <xf numFmtId="0" fontId="23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40" fillId="0" borderId="0"/>
    <xf numFmtId="0" fontId="23" fillId="0" borderId="0"/>
    <xf numFmtId="0" fontId="31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31" fillId="0" borderId="0"/>
    <xf numFmtId="0" fontId="6" fillId="0" borderId="0"/>
    <xf numFmtId="0" fontId="6" fillId="0" borderId="0"/>
    <xf numFmtId="0" fontId="40" fillId="0" borderId="0"/>
    <xf numFmtId="0" fontId="23" fillId="0" borderId="0"/>
    <xf numFmtId="0" fontId="31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31" fillId="0" borderId="0"/>
    <xf numFmtId="0" fontId="6" fillId="0" borderId="0"/>
    <xf numFmtId="0" fontId="6" fillId="0" borderId="0"/>
    <xf numFmtId="0" fontId="40" fillId="0" borderId="0"/>
    <xf numFmtId="0" fontId="23" fillId="0" borderId="0"/>
    <xf numFmtId="0" fontId="31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6" fillId="0" borderId="0"/>
    <xf numFmtId="0" fontId="6" fillId="0" borderId="0"/>
    <xf numFmtId="0" fontId="40" fillId="0" borderId="0"/>
    <xf numFmtId="0" fontId="23" fillId="0" borderId="0"/>
    <xf numFmtId="0" fontId="31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1" fillId="0" borderId="0"/>
    <xf numFmtId="0" fontId="5" fillId="0" borderId="0"/>
    <xf numFmtId="0" fontId="5" fillId="0" borderId="0"/>
    <xf numFmtId="0" fontId="40" fillId="0" borderId="0"/>
    <xf numFmtId="0" fontId="23" fillId="0" borderId="0"/>
    <xf numFmtId="0" fontId="23" fillId="0" borderId="0"/>
    <xf numFmtId="0" fontId="31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5" fillId="0" borderId="0"/>
    <xf numFmtId="0" fontId="31" fillId="0" borderId="0"/>
    <xf numFmtId="0" fontId="43" fillId="0" borderId="0"/>
    <xf numFmtId="0" fontId="40" fillId="0" borderId="0"/>
    <xf numFmtId="0" fontId="31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" fillId="0" borderId="0"/>
    <xf numFmtId="0" fontId="5" fillId="0" borderId="0"/>
    <xf numFmtId="0" fontId="40" fillId="0" borderId="0"/>
    <xf numFmtId="0" fontId="23" fillId="0" borderId="0"/>
    <xf numFmtId="0" fontId="31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0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0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0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40" fillId="0" borderId="0"/>
    <xf numFmtId="0" fontId="2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40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1" fillId="0" borderId="0"/>
    <xf numFmtId="0" fontId="40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40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40" fillId="0" borderId="0"/>
    <xf numFmtId="0" fontId="23" fillId="0" borderId="0"/>
    <xf numFmtId="0" fontId="31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3" fillId="0" borderId="0"/>
    <xf numFmtId="0" fontId="23" fillId="0" borderId="0"/>
    <xf numFmtId="0" fontId="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44" fillId="0" borderId="0"/>
    <xf numFmtId="0" fontId="31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31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1" fillId="0" borderId="0"/>
    <xf numFmtId="0" fontId="1" fillId="0" borderId="0"/>
    <xf numFmtId="0" fontId="40" fillId="0" borderId="0"/>
    <xf numFmtId="0" fontId="2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44" fillId="0" borderId="0"/>
    <xf numFmtId="0" fontId="40" fillId="0" borderId="0"/>
    <xf numFmtId="0" fontId="23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44" fillId="0" borderId="0"/>
    <xf numFmtId="0" fontId="23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40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40" fillId="0" borderId="0"/>
    <xf numFmtId="0" fontId="23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44" fillId="0" borderId="0"/>
    <xf numFmtId="0" fontId="40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44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4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4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23" fillId="0" borderId="0"/>
    <xf numFmtId="0" fontId="23" fillId="0" borderId="0"/>
    <xf numFmtId="0" fontId="44" fillId="0" borderId="0"/>
    <xf numFmtId="0" fontId="44" fillId="0" borderId="0"/>
    <xf numFmtId="0" fontId="44" fillId="0" borderId="0"/>
    <xf numFmtId="0" fontId="31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23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23" fillId="0" borderId="0"/>
    <xf numFmtId="0" fontId="44" fillId="0" borderId="0"/>
    <xf numFmtId="0" fontId="1" fillId="0" borderId="0"/>
    <xf numFmtId="0" fontId="44" fillId="0" borderId="0"/>
    <xf numFmtId="0" fontId="3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40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40" fillId="0" borderId="0"/>
    <xf numFmtId="0" fontId="23" fillId="0" borderId="0"/>
    <xf numFmtId="0" fontId="23" fillId="0" borderId="0"/>
    <xf numFmtId="0" fontId="3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122">
    <xf numFmtId="0" fontId="0" fillId="0" borderId="0" xfId="0"/>
    <xf numFmtId="0" fontId="25" fillId="0" borderId="5" xfId="0" applyFont="1" applyBorder="1"/>
    <xf numFmtId="0" fontId="32" fillId="0" borderId="0" xfId="0" applyFont="1"/>
    <xf numFmtId="0" fontId="35" fillId="0" borderId="4" xfId="0" applyFont="1" applyBorder="1"/>
    <xf numFmtId="2" fontId="35" fillId="0" borderId="5" xfId="0" applyNumberFormat="1" applyFont="1" applyBorder="1"/>
    <xf numFmtId="0" fontId="35" fillId="0" borderId="5" xfId="0" applyFont="1" applyBorder="1"/>
    <xf numFmtId="0" fontId="36" fillId="0" borderId="5" xfId="0" applyFont="1" applyBorder="1" applyAlignment="1">
      <alignment horizontal="centerContinuous"/>
    </xf>
    <xf numFmtId="1" fontId="35" fillId="0" borderId="5" xfId="0" applyNumberFormat="1" applyFont="1" applyBorder="1" applyAlignment="1">
      <alignment vertical="center"/>
    </xf>
    <xf numFmtId="2" fontId="35" fillId="0" borderId="5" xfId="0" applyNumberFormat="1" applyFont="1" applyBorder="1" applyAlignment="1">
      <alignment vertical="center"/>
    </xf>
    <xf numFmtId="0" fontId="35" fillId="0" borderId="5" xfId="0" applyFont="1" applyBorder="1" applyAlignment="1">
      <alignment vertical="center"/>
    </xf>
    <xf numFmtId="0" fontId="25" fillId="0" borderId="5" xfId="0" applyFont="1" applyBorder="1" applyAlignment="1">
      <alignment vertical="center" wrapText="1"/>
    </xf>
    <xf numFmtId="0" fontId="36" fillId="0" borderId="4" xfId="0" applyFont="1" applyBorder="1" applyAlignment="1">
      <alignment horizontal="center"/>
    </xf>
    <xf numFmtId="0" fontId="35" fillId="0" borderId="5" xfId="0" applyFont="1" applyBorder="1" applyAlignment="1">
      <alignment vertical="center" wrapText="1"/>
    </xf>
    <xf numFmtId="0" fontId="42" fillId="0" borderId="5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4" xfId="0" applyFont="1" applyBorder="1" applyAlignment="1">
      <alignment vertical="center"/>
    </xf>
    <xf numFmtId="0" fontId="3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36" fillId="0" borderId="4" xfId="0" applyFont="1" applyBorder="1" applyAlignment="1">
      <alignment horizontal="centerContinuous" vertical="center"/>
    </xf>
    <xf numFmtId="0" fontId="36" fillId="0" borderId="5" xfId="0" applyFont="1" applyBorder="1" applyAlignment="1">
      <alignment horizontal="centerContinuous" vertical="center"/>
    </xf>
    <xf numFmtId="0" fontId="24" fillId="0" borderId="6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vertical="center"/>
    </xf>
    <xf numFmtId="0" fontId="26" fillId="0" borderId="4" xfId="0" applyFont="1" applyBorder="1" applyAlignment="1">
      <alignment horizontal="centerContinuous" vertical="center"/>
    </xf>
    <xf numFmtId="0" fontId="26" fillId="0" borderId="5" xfId="0" applyFont="1" applyBorder="1" applyAlignment="1">
      <alignment horizontal="centerContinuous" vertical="center"/>
    </xf>
    <xf numFmtId="0" fontId="33" fillId="0" borderId="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2" fontId="35" fillId="0" borderId="4" xfId="0" applyNumberFormat="1" applyFont="1" applyBorder="1" applyAlignment="1">
      <alignment vertical="center"/>
    </xf>
    <xf numFmtId="0" fontId="35" fillId="2" borderId="4" xfId="0" applyFont="1" applyFill="1" applyBorder="1" applyAlignment="1">
      <alignment vertical="center"/>
    </xf>
    <xf numFmtId="0" fontId="35" fillId="0" borderId="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25" fillId="0" borderId="4" xfId="0" applyFont="1" applyBorder="1" applyAlignment="1">
      <alignment vertical="center" wrapText="1"/>
    </xf>
    <xf numFmtId="0" fontId="45" fillId="0" borderId="5" xfId="1525" applyFont="1" applyBorder="1" applyAlignment="1">
      <alignment horizontal="center" vertical="center"/>
    </xf>
    <xf numFmtId="0" fontId="45" fillId="0" borderId="5" xfId="1538" applyFont="1" applyBorder="1" applyAlignment="1">
      <alignment horizontal="center" vertical="center"/>
    </xf>
    <xf numFmtId="0" fontId="45" fillId="0" borderId="5" xfId="1539" applyFont="1" applyBorder="1" applyAlignment="1">
      <alignment horizontal="center" vertical="center"/>
    </xf>
    <xf numFmtId="0" fontId="45" fillId="0" borderId="5" xfId="1540" applyFont="1" applyBorder="1" applyAlignment="1">
      <alignment horizontal="center" vertical="center"/>
    </xf>
    <xf numFmtId="0" fontId="45" fillId="0" borderId="5" xfId="1541" applyFont="1" applyBorder="1" applyAlignment="1">
      <alignment horizontal="center" vertical="center"/>
    </xf>
    <xf numFmtId="0" fontId="45" fillId="0" borderId="5" xfId="1542" applyFont="1" applyBorder="1" applyAlignment="1">
      <alignment horizontal="center" vertical="center"/>
    </xf>
    <xf numFmtId="0" fontId="45" fillId="0" borderId="5" xfId="1543" applyFont="1" applyBorder="1" applyAlignment="1">
      <alignment horizontal="center" vertical="center"/>
    </xf>
    <xf numFmtId="0" fontId="45" fillId="0" borderId="5" xfId="1544" applyFont="1" applyBorder="1" applyAlignment="1">
      <alignment horizontal="center" vertical="center"/>
    </xf>
    <xf numFmtId="0" fontId="45" fillId="0" borderId="5" xfId="1545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25" fillId="0" borderId="5" xfId="1546" applyFont="1" applyBorder="1" applyAlignment="1">
      <alignment horizontal="center" vertical="center"/>
    </xf>
    <xf numFmtId="0" fontId="25" fillId="0" borderId="5" xfId="1578" applyFont="1" applyBorder="1" applyAlignment="1">
      <alignment horizontal="center" vertical="center"/>
    </xf>
    <xf numFmtId="0" fontId="25" fillId="0" borderId="5" xfId="1594" applyFont="1" applyBorder="1" applyAlignment="1">
      <alignment horizontal="center" vertical="center"/>
    </xf>
    <xf numFmtId="0" fontId="25" fillId="0" borderId="5" xfId="1611" applyFont="1" applyBorder="1" applyAlignment="1">
      <alignment horizontal="center" vertical="center"/>
    </xf>
    <xf numFmtId="0" fontId="25" fillId="0" borderId="5" xfId="1629" applyFont="1" applyBorder="1" applyAlignment="1">
      <alignment horizontal="center" vertical="center"/>
    </xf>
    <xf numFmtId="0" fontId="25" fillId="0" borderId="5" xfId="1648" applyFont="1" applyBorder="1" applyAlignment="1">
      <alignment horizontal="center" vertical="center"/>
    </xf>
    <xf numFmtId="0" fontId="25" fillId="0" borderId="5" xfId="1668" applyFont="1" applyBorder="1" applyAlignment="1">
      <alignment horizontal="center" vertical="center"/>
    </xf>
    <xf numFmtId="0" fontId="25" fillId="0" borderId="5" xfId="2012" applyFont="1" applyBorder="1" applyAlignment="1">
      <alignment horizontal="center" vertical="center"/>
    </xf>
    <xf numFmtId="0" fontId="25" fillId="0" borderId="5" xfId="1688" applyFont="1" applyBorder="1" applyAlignment="1">
      <alignment horizontal="center" vertical="center"/>
    </xf>
    <xf numFmtId="0" fontId="25" fillId="0" borderId="5" xfId="1709" applyFont="1" applyBorder="1" applyAlignment="1">
      <alignment horizontal="center" vertical="center"/>
    </xf>
    <xf numFmtId="0" fontId="25" fillId="0" borderId="5" xfId="1732" applyFont="1" applyBorder="1" applyAlignment="1">
      <alignment horizontal="center"/>
    </xf>
    <xf numFmtId="0" fontId="25" fillId="0" borderId="5" xfId="1756" applyFont="1" applyBorder="1" applyAlignment="1">
      <alignment horizontal="center"/>
    </xf>
    <xf numFmtId="0" fontId="25" fillId="0" borderId="5" xfId="1781" applyFont="1" applyBorder="1" applyAlignment="1">
      <alignment horizontal="center"/>
    </xf>
    <xf numFmtId="0" fontId="25" fillId="0" borderId="5" xfId="1808" applyFont="1" applyBorder="1" applyAlignment="1">
      <alignment horizontal="center"/>
    </xf>
    <xf numFmtId="0" fontId="25" fillId="0" borderId="5" xfId="1837" applyFont="1" applyBorder="1" applyAlignment="1">
      <alignment horizontal="center"/>
    </xf>
    <xf numFmtId="0" fontId="25" fillId="0" borderId="5" xfId="1868" applyFont="1" applyBorder="1" applyAlignment="1">
      <alignment horizontal="center"/>
    </xf>
    <xf numFmtId="0" fontId="25" fillId="0" borderId="5" xfId="1901" applyFont="1" applyBorder="1" applyAlignment="1">
      <alignment horizontal="center"/>
    </xf>
    <xf numFmtId="0" fontId="25" fillId="0" borderId="5" xfId="2084" applyFont="1" applyBorder="1" applyAlignment="1">
      <alignment horizontal="center"/>
    </xf>
    <xf numFmtId="0" fontId="25" fillId="0" borderId="5" xfId="1936" applyFont="1" applyBorder="1" applyAlignment="1">
      <alignment horizontal="center"/>
    </xf>
    <xf numFmtId="0" fontId="25" fillId="0" borderId="5" xfId="1973" applyFont="1" applyBorder="1" applyAlignment="1">
      <alignment horizontal="center"/>
    </xf>
    <xf numFmtId="0" fontId="46" fillId="0" borderId="5" xfId="0" applyFont="1" applyBorder="1" applyAlignment="1">
      <alignment vertical="center" wrapText="1"/>
    </xf>
    <xf numFmtId="0" fontId="25" fillId="0" borderId="5" xfId="777" applyFont="1" applyBorder="1" applyAlignment="1">
      <alignment horizontal="center" vertical="center"/>
    </xf>
    <xf numFmtId="0" fontId="25" fillId="0" borderId="5" xfId="2189" applyFont="1" applyBorder="1" applyAlignment="1">
      <alignment horizontal="center" vertical="center"/>
    </xf>
    <xf numFmtId="0" fontId="25" fillId="0" borderId="5" xfId="2236" applyFont="1" applyBorder="1" applyAlignment="1">
      <alignment horizontal="center" vertical="center"/>
    </xf>
    <xf numFmtId="0" fontId="25" fillId="0" borderId="5" xfId="2285" applyFont="1" applyBorder="1" applyAlignment="1">
      <alignment horizontal="center" vertical="center"/>
    </xf>
    <xf numFmtId="0" fontId="25" fillId="0" borderId="5" xfId="2336" applyFont="1" applyBorder="1" applyAlignment="1">
      <alignment horizontal="center" vertical="center"/>
    </xf>
    <xf numFmtId="0" fontId="25" fillId="0" borderId="5" xfId="2389" applyFont="1" applyBorder="1" applyAlignment="1">
      <alignment horizontal="center" vertical="center"/>
    </xf>
    <xf numFmtId="0" fontId="25" fillId="0" borderId="5" xfId="2444" applyFont="1" applyBorder="1" applyAlignment="1">
      <alignment horizontal="center" vertical="center"/>
    </xf>
    <xf numFmtId="0" fontId="25" fillId="0" borderId="5" xfId="2501" applyFont="1" applyBorder="1" applyAlignment="1">
      <alignment horizontal="center" vertical="center"/>
    </xf>
    <xf numFmtId="0" fontId="25" fillId="0" borderId="5" xfId="2560" applyFont="1" applyBorder="1" applyAlignment="1">
      <alignment horizontal="center" vertical="center"/>
    </xf>
    <xf numFmtId="0" fontId="25" fillId="0" borderId="5" xfId="776" applyFont="1" applyBorder="1" applyAlignment="1">
      <alignment horizontal="center" vertical="center"/>
    </xf>
    <xf numFmtId="0" fontId="25" fillId="0" borderId="5" xfId="2617" applyFont="1" applyBorder="1" applyAlignment="1">
      <alignment horizontal="center" vertical="center"/>
    </xf>
    <xf numFmtId="0" fontId="25" fillId="0" borderId="5" xfId="3624" applyFont="1" applyBorder="1" applyAlignment="1">
      <alignment horizontal="center" vertical="center"/>
    </xf>
    <xf numFmtId="0" fontId="25" fillId="0" borderId="5" xfId="778" applyFont="1" applyBorder="1" applyAlignment="1">
      <alignment horizontal="center" vertical="center"/>
    </xf>
    <xf numFmtId="0" fontId="25" fillId="0" borderId="5" xfId="2681" applyFont="1" applyBorder="1" applyAlignment="1">
      <alignment horizontal="center" vertical="center"/>
    </xf>
    <xf numFmtId="0" fontId="25" fillId="0" borderId="5" xfId="2725" applyFont="1" applyBorder="1" applyAlignment="1">
      <alignment horizontal="center" vertical="center"/>
    </xf>
    <xf numFmtId="0" fontId="25" fillId="0" borderId="5" xfId="679" applyFont="1" applyBorder="1" applyAlignment="1">
      <alignment horizontal="center" vertical="center"/>
    </xf>
    <xf numFmtId="0" fontId="25" fillId="0" borderId="5" xfId="681" applyFont="1" applyBorder="1" applyAlignment="1">
      <alignment horizontal="center" vertical="center"/>
    </xf>
    <xf numFmtId="0" fontId="25" fillId="0" borderId="5" xfId="683" applyFont="1" applyBorder="1" applyAlignment="1">
      <alignment horizontal="center" vertical="center"/>
    </xf>
    <xf numFmtId="0" fontId="25" fillId="0" borderId="5" xfId="685" applyFont="1" applyBorder="1" applyAlignment="1">
      <alignment horizontal="center" vertical="center"/>
    </xf>
    <xf numFmtId="0" fontId="25" fillId="0" borderId="5" xfId="687" applyFont="1" applyBorder="1" applyAlignment="1">
      <alignment horizontal="center" vertical="center"/>
    </xf>
    <xf numFmtId="0" fontId="25" fillId="0" borderId="5" xfId="840" applyFont="1" applyBorder="1" applyAlignment="1">
      <alignment horizontal="center" vertical="center"/>
    </xf>
    <xf numFmtId="0" fontId="25" fillId="0" borderId="5" xfId="688" applyFont="1" applyBorder="1" applyAlignment="1">
      <alignment horizontal="center" vertical="center"/>
    </xf>
    <xf numFmtId="1" fontId="25" fillId="0" borderId="5" xfId="842" applyNumberFormat="1" applyFont="1" applyBorder="1" applyAlignment="1">
      <alignment horizontal="center" vertical="center"/>
    </xf>
    <xf numFmtId="0" fontId="25" fillId="0" borderId="5" xfId="842" applyFont="1" applyBorder="1" applyAlignment="1">
      <alignment horizontal="center" vertical="center"/>
    </xf>
    <xf numFmtId="1" fontId="25" fillId="0" borderId="5" xfId="775" applyNumberFormat="1" applyFont="1" applyBorder="1" applyAlignment="1">
      <alignment horizontal="center" vertical="center"/>
    </xf>
    <xf numFmtId="0" fontId="25" fillId="0" borderId="5" xfId="775" applyFont="1" applyBorder="1" applyAlignment="1">
      <alignment horizontal="center" vertical="center"/>
    </xf>
    <xf numFmtId="1" fontId="25" fillId="0" borderId="5" xfId="689" applyNumberFormat="1" applyFont="1" applyBorder="1" applyAlignment="1">
      <alignment horizontal="center" vertical="center"/>
    </xf>
    <xf numFmtId="0" fontId="25" fillId="0" borderId="5" xfId="689" applyFont="1" applyBorder="1" applyAlignment="1">
      <alignment horizontal="center" vertical="center"/>
    </xf>
    <xf numFmtId="1" fontId="25" fillId="0" borderId="5" xfId="690" applyNumberFormat="1" applyFont="1" applyBorder="1" applyAlignment="1">
      <alignment horizontal="center" vertical="center"/>
    </xf>
    <xf numFmtId="0" fontId="25" fillId="0" borderId="5" xfId="690" applyFont="1" applyBorder="1" applyAlignment="1">
      <alignment horizontal="center" vertical="center"/>
    </xf>
    <xf numFmtId="1" fontId="25" fillId="0" borderId="5" xfId="3144" applyNumberFormat="1" applyFont="1" applyBorder="1" applyAlignment="1">
      <alignment horizontal="center" vertical="center"/>
    </xf>
    <xf numFmtId="0" fontId="25" fillId="0" borderId="5" xfId="3144" applyFont="1" applyBorder="1" applyAlignment="1">
      <alignment horizontal="center" vertical="center"/>
    </xf>
    <xf numFmtId="1" fontId="25" fillId="0" borderId="5" xfId="3196" applyNumberFormat="1" applyFont="1" applyBorder="1" applyAlignment="1">
      <alignment horizontal="center" vertical="center"/>
    </xf>
    <xf numFmtId="0" fontId="25" fillId="0" borderId="5" xfId="3196" applyFont="1" applyBorder="1" applyAlignment="1">
      <alignment horizontal="center" vertical="center"/>
    </xf>
    <xf numFmtId="1" fontId="25" fillId="0" borderId="5" xfId="769" applyNumberFormat="1" applyFont="1" applyBorder="1" applyAlignment="1">
      <alignment horizontal="center" vertical="center"/>
    </xf>
    <xf numFmtId="0" fontId="25" fillId="0" borderId="5" xfId="769" applyFont="1" applyBorder="1" applyAlignment="1">
      <alignment horizontal="center" vertical="center"/>
    </xf>
    <xf numFmtId="1" fontId="25" fillId="0" borderId="5" xfId="771" applyNumberFormat="1" applyFont="1" applyBorder="1" applyAlignment="1">
      <alignment horizontal="center" vertical="center"/>
    </xf>
    <xf numFmtId="0" fontId="25" fillId="0" borderId="5" xfId="771" applyFont="1" applyBorder="1" applyAlignment="1">
      <alignment horizontal="center" vertical="center"/>
    </xf>
    <xf numFmtId="1" fontId="25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" fontId="25" fillId="0" borderId="5" xfId="844" applyNumberFormat="1" applyFont="1" applyBorder="1" applyAlignment="1">
      <alignment horizontal="center" vertical="center"/>
    </xf>
    <xf numFmtId="0" fontId="25" fillId="0" borderId="5" xfId="844" applyFont="1" applyBorder="1" applyAlignment="1">
      <alignment horizontal="center" vertical="center"/>
    </xf>
    <xf numFmtId="1" fontId="25" fillId="0" borderId="5" xfId="773" applyNumberFormat="1" applyFont="1" applyBorder="1" applyAlignment="1">
      <alignment horizontal="center" vertical="center"/>
    </xf>
    <xf numFmtId="0" fontId="25" fillId="0" borderId="5" xfId="773" applyFont="1" applyBorder="1" applyAlignment="1">
      <alignment horizontal="center" vertical="center"/>
    </xf>
    <xf numFmtId="0" fontId="29" fillId="0" borderId="7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</cellXfs>
  <cellStyles count="3762">
    <cellStyle name="Comma 2" xfId="275"/>
    <cellStyle name="Comma 3" xfId="452"/>
    <cellStyle name="Normal 10" xfId="439"/>
    <cellStyle name="Normal 11" xfId="442"/>
    <cellStyle name="Normal 12" xfId="450"/>
    <cellStyle name="Normal 2" xfId="274"/>
    <cellStyle name="Normal 2 10" xfId="623"/>
    <cellStyle name="Normal 2 11" xfId="673"/>
    <cellStyle name="Normal 2 12" xfId="715"/>
    <cellStyle name="Normal 2 13" xfId="779"/>
    <cellStyle name="Normal 2 14" xfId="853"/>
    <cellStyle name="Normal 2 15" xfId="864"/>
    <cellStyle name="Normal 2 16" xfId="879"/>
    <cellStyle name="Normal 2 17" xfId="893"/>
    <cellStyle name="Normal 2 18" xfId="908"/>
    <cellStyle name="Normal 2 19" xfId="926"/>
    <cellStyle name="Normal 2 2" xfId="410"/>
    <cellStyle name="Normal 2 2 10" xfId="782"/>
    <cellStyle name="Normal 2 2 11" xfId="856"/>
    <cellStyle name="Normal 2 2 12" xfId="869"/>
    <cellStyle name="Normal 2 2 13" xfId="882"/>
    <cellStyle name="Normal 2 2 14" xfId="896"/>
    <cellStyle name="Normal 2 2 15" xfId="911"/>
    <cellStyle name="Normal 2 2 16" xfId="929"/>
    <cellStyle name="Normal 2 2 17" xfId="944"/>
    <cellStyle name="Normal 2 2 18" xfId="970"/>
    <cellStyle name="Normal 2 2 19" xfId="997"/>
    <cellStyle name="Normal 2 2 2" xfId="448"/>
    <cellStyle name="Normal 2 2 20" xfId="1010"/>
    <cellStyle name="Normal 2 2 21" xfId="1024"/>
    <cellStyle name="Normal 2 2 22" xfId="1041"/>
    <cellStyle name="Normal 2 2 23" xfId="1049"/>
    <cellStyle name="Normal 2 2 24" xfId="1066"/>
    <cellStyle name="Normal 2 2 25" xfId="1062"/>
    <cellStyle name="Normal 2 2 26" xfId="1093"/>
    <cellStyle name="Normal 2 2 27" xfId="1107"/>
    <cellStyle name="Normal 2 2 28" xfId="1133"/>
    <cellStyle name="Normal 2 2 29" xfId="1147"/>
    <cellStyle name="Normal 2 2 3" xfId="464"/>
    <cellStyle name="Normal 2 2 30" xfId="1171"/>
    <cellStyle name="Normal 2 2 31" xfId="1212"/>
    <cellStyle name="Normal 2 2 32" xfId="1237"/>
    <cellStyle name="Normal 2 2 33" xfId="1274"/>
    <cellStyle name="Normal 2 2 34" xfId="1284"/>
    <cellStyle name="Normal 2 2 35" xfId="1339"/>
    <cellStyle name="Normal 2 2 36" xfId="1356"/>
    <cellStyle name="Normal 2 2 37" xfId="1351"/>
    <cellStyle name="Normal 2 2 38" xfId="1445"/>
    <cellStyle name="Normal 2 2 39" xfId="1476"/>
    <cellStyle name="Normal 2 2 4" xfId="485"/>
    <cellStyle name="Normal 2 2 40" xfId="1529"/>
    <cellStyle name="Normal 2 2 41" xfId="1550"/>
    <cellStyle name="Normal 2 2 42" xfId="1564"/>
    <cellStyle name="Normal 2 2 43" xfId="1566"/>
    <cellStyle name="Normal 2 2 44" xfId="1585"/>
    <cellStyle name="Normal 2 2 45" xfId="1601"/>
    <cellStyle name="Normal 2 2 46" xfId="1620"/>
    <cellStyle name="Normal 2 2 47" xfId="1639"/>
    <cellStyle name="Normal 2 2 48" xfId="1644"/>
    <cellStyle name="Normal 2 2 49" xfId="1677"/>
    <cellStyle name="Normal 2 2 5" xfId="525"/>
    <cellStyle name="Normal 2 2 50" xfId="1697"/>
    <cellStyle name="Normal 2 2 51" xfId="1717"/>
    <cellStyle name="Normal 2 2 52" xfId="1739"/>
    <cellStyle name="Normal 2 2 53" xfId="1762"/>
    <cellStyle name="Normal 2 2 54" xfId="1787"/>
    <cellStyle name="Normal 2 2 55" xfId="1814"/>
    <cellStyle name="Normal 2 2 56" xfId="1843"/>
    <cellStyle name="Normal 2 2 57" xfId="1874"/>
    <cellStyle name="Normal 2 2 58" xfId="1907"/>
    <cellStyle name="Normal 2 2 59" xfId="1942"/>
    <cellStyle name="Normal 2 2 6" xfId="576"/>
    <cellStyle name="Normal 2 2 60" xfId="1979"/>
    <cellStyle name="Normal 2 2 61" xfId="2018"/>
    <cellStyle name="Normal 2 2 62" xfId="2090"/>
    <cellStyle name="Normal 2 2 63" xfId="2105"/>
    <cellStyle name="Normal 2 2 64" xfId="2150"/>
    <cellStyle name="Normal 2 2 65" xfId="2195"/>
    <cellStyle name="Normal 2 2 66" xfId="2242"/>
    <cellStyle name="Normal 2 2 67" xfId="2291"/>
    <cellStyle name="Normal 2 2 68" xfId="2342"/>
    <cellStyle name="Normal 2 2 69" xfId="2395"/>
    <cellStyle name="Normal 2 2 7" xfId="595"/>
    <cellStyle name="Normal 2 2 70" xfId="2450"/>
    <cellStyle name="Normal 2 2 71" xfId="2556"/>
    <cellStyle name="Normal 2 2 72" xfId="2511"/>
    <cellStyle name="Normal 2 2 73" xfId="2671"/>
    <cellStyle name="Normal 2 2 74" xfId="2713"/>
    <cellStyle name="Normal 2 2 75" xfId="2758"/>
    <cellStyle name="Normal 2 2 76" xfId="2803"/>
    <cellStyle name="Normal 2 2 77" xfId="2848"/>
    <cellStyle name="Normal 2 2 78" xfId="2893"/>
    <cellStyle name="Normal 2 2 79" xfId="2939"/>
    <cellStyle name="Normal 2 2 8" xfId="668"/>
    <cellStyle name="Normal 2 2 80" xfId="2986"/>
    <cellStyle name="Normal 2 2 81" xfId="3037"/>
    <cellStyle name="Normal 2 2 82" xfId="3086"/>
    <cellStyle name="Normal 2 2 83" xfId="3134"/>
    <cellStyle name="Normal 2 2 84" xfId="3184"/>
    <cellStyle name="Normal 2 2 85" xfId="3238"/>
    <cellStyle name="Normal 2 2 86" xfId="3277"/>
    <cellStyle name="Normal 2 2 87" xfId="3345"/>
    <cellStyle name="Normal 2 2 88" xfId="3397"/>
    <cellStyle name="Normal 2 2 89" xfId="3442"/>
    <cellStyle name="Normal 2 2 9" xfId="718"/>
    <cellStyle name="Normal 2 2 90" xfId="3483"/>
    <cellStyle name="Normal 2 2 91" xfId="3573"/>
    <cellStyle name="Normal 2 2 92" xfId="3618"/>
    <cellStyle name="Normal 2 2 93" xfId="3653"/>
    <cellStyle name="Normal 2 2 94" xfId="3736"/>
    <cellStyle name="Normal 2 20" xfId="945"/>
    <cellStyle name="Normal 2 21" xfId="942"/>
    <cellStyle name="Normal 2 22" xfId="994"/>
    <cellStyle name="Normal 2 23" xfId="1007"/>
    <cellStyle name="Normal 2 24" xfId="1021"/>
    <cellStyle name="Normal 2 25" xfId="1038"/>
    <cellStyle name="Normal 2 26" xfId="1036"/>
    <cellStyle name="Normal 2 27" xfId="1037"/>
    <cellStyle name="Normal 2 28" xfId="1079"/>
    <cellStyle name="Normal 2 29" xfId="1090"/>
    <cellStyle name="Normal 2 3" xfId="427"/>
    <cellStyle name="Normal 2 3 10" xfId="784"/>
    <cellStyle name="Normal 2 3 11" xfId="859"/>
    <cellStyle name="Normal 2 3 12" xfId="871"/>
    <cellStyle name="Normal 2 3 13" xfId="884"/>
    <cellStyle name="Normal 2 3 14" xfId="898"/>
    <cellStyle name="Normal 2 3 15" xfId="913"/>
    <cellStyle name="Normal 2 3 16" xfId="932"/>
    <cellStyle name="Normal 2 3 17" xfId="940"/>
    <cellStyle name="Normal 2 3 18" xfId="972"/>
    <cellStyle name="Normal 2 3 19" xfId="999"/>
    <cellStyle name="Normal 2 3 2" xfId="445"/>
    <cellStyle name="Normal 2 3 20" xfId="1012"/>
    <cellStyle name="Normal 2 3 21" xfId="1026"/>
    <cellStyle name="Normal 2 3 22" xfId="1044"/>
    <cellStyle name="Normal 2 3 23" xfId="1058"/>
    <cellStyle name="Normal 2 3 24" xfId="1043"/>
    <cellStyle name="Normal 2 3 25" xfId="1082"/>
    <cellStyle name="Normal 2 3 26" xfId="1095"/>
    <cellStyle name="Normal 2 3 27" xfId="1109"/>
    <cellStyle name="Normal 2 3 28" xfId="1136"/>
    <cellStyle name="Normal 2 3 29" xfId="1158"/>
    <cellStyle name="Normal 2 3 3" xfId="466"/>
    <cellStyle name="Normal 2 3 30" xfId="1180"/>
    <cellStyle name="Normal 2 3 31" xfId="1215"/>
    <cellStyle name="Normal 2 3 32" xfId="1220"/>
    <cellStyle name="Normal 2 3 33" xfId="1266"/>
    <cellStyle name="Normal 2 3 34" xfId="1283"/>
    <cellStyle name="Normal 2 3 35" xfId="1341"/>
    <cellStyle name="Normal 2 3 36" xfId="1355"/>
    <cellStyle name="Normal 2 3 37" xfId="1396"/>
    <cellStyle name="Normal 2 3 38" xfId="1447"/>
    <cellStyle name="Normal 2 3 39" xfId="1469"/>
    <cellStyle name="Normal 2 3 4" xfId="487"/>
    <cellStyle name="Normal 2 3 40" xfId="1531"/>
    <cellStyle name="Normal 2 3 41" xfId="1553"/>
    <cellStyle name="Normal 2 3 42" xfId="1567"/>
    <cellStyle name="Normal 2 3 43" xfId="1581"/>
    <cellStyle name="Normal 2 3 44" xfId="1596"/>
    <cellStyle name="Normal 2 3 45" xfId="1612"/>
    <cellStyle name="Normal 2 3 46" xfId="1595"/>
    <cellStyle name="Normal 2 3 47" xfId="1633"/>
    <cellStyle name="Normal 2 3 48" xfId="1652"/>
    <cellStyle name="Normal 2 3 49" xfId="1674"/>
    <cellStyle name="Normal 2 3 5" xfId="527"/>
    <cellStyle name="Normal 2 3 50" xfId="1695"/>
    <cellStyle name="Normal 2 3 51" xfId="1726"/>
    <cellStyle name="Normal 2 3 52" xfId="1750"/>
    <cellStyle name="Normal 2 3 53" xfId="1773"/>
    <cellStyle name="Normal 2 3 54" xfId="1798"/>
    <cellStyle name="Normal 2 3 55" xfId="1825"/>
    <cellStyle name="Normal 2 3 56" xfId="1854"/>
    <cellStyle name="Normal 2 3 57" xfId="1885"/>
    <cellStyle name="Normal 2 3 58" xfId="1918"/>
    <cellStyle name="Normal 2 3 59" xfId="1953"/>
    <cellStyle name="Normal 2 3 6" xfId="579"/>
    <cellStyle name="Normal 2 3 60" xfId="1990"/>
    <cellStyle name="Normal 2 3 61" xfId="2028"/>
    <cellStyle name="Normal 2 3 62" xfId="2093"/>
    <cellStyle name="Normal 2 3 63" xfId="2116"/>
    <cellStyle name="Normal 2 3 64" xfId="2161"/>
    <cellStyle name="Normal 2 3 65" xfId="2206"/>
    <cellStyle name="Normal 2 3 66" xfId="2253"/>
    <cellStyle name="Normal 2 3 67" xfId="2302"/>
    <cellStyle name="Normal 2 3 68" xfId="2353"/>
    <cellStyle name="Normal 2 3 69" xfId="2406"/>
    <cellStyle name="Normal 2 3 7" xfId="592"/>
    <cellStyle name="Normal 2 3 70" xfId="2461"/>
    <cellStyle name="Normal 2 3 71" xfId="2520"/>
    <cellStyle name="Normal 2 3 72" xfId="2571"/>
    <cellStyle name="Normal 2 3 73" xfId="2661"/>
    <cellStyle name="Normal 2 3 74" xfId="2703"/>
    <cellStyle name="Normal 2 3 75" xfId="2752"/>
    <cellStyle name="Normal 2 3 76" xfId="2797"/>
    <cellStyle name="Normal 2 3 77" xfId="2842"/>
    <cellStyle name="Normal 2 3 78" xfId="2887"/>
    <cellStyle name="Normal 2 3 79" xfId="2933"/>
    <cellStyle name="Normal 2 3 8" xfId="661"/>
    <cellStyle name="Normal 2 3 80" xfId="2980"/>
    <cellStyle name="Normal 2 3 81" xfId="3028"/>
    <cellStyle name="Normal 2 3 82" xfId="3076"/>
    <cellStyle name="Normal 2 3 83" xfId="3124"/>
    <cellStyle name="Normal 2 3 84" xfId="3174"/>
    <cellStyle name="Normal 2 3 85" xfId="3228"/>
    <cellStyle name="Normal 2 3 86" xfId="3272"/>
    <cellStyle name="Normal 2 3 87" xfId="3339"/>
    <cellStyle name="Normal 2 3 88" xfId="3392"/>
    <cellStyle name="Normal 2 3 89" xfId="3437"/>
    <cellStyle name="Normal 2 3 9" xfId="720"/>
    <cellStyle name="Normal 2 3 90" xfId="3485"/>
    <cellStyle name="Normal 2 3 91" xfId="3563"/>
    <cellStyle name="Normal 2 3 92" xfId="3610"/>
    <cellStyle name="Normal 2 3 93" xfId="3656"/>
    <cellStyle name="Normal 2 3 94" xfId="3728"/>
    <cellStyle name="Normal 2 30" xfId="1104"/>
    <cellStyle name="Normal 2 31" xfId="1130"/>
    <cellStyle name="Normal 2 32" xfId="1148"/>
    <cellStyle name="Normal 2 33" xfId="1172"/>
    <cellStyle name="Normal 2 34" xfId="1209"/>
    <cellStyle name="Normal 2 35" xfId="1245"/>
    <cellStyle name="Normal 2 36" xfId="1278"/>
    <cellStyle name="Normal 2 37" xfId="1290"/>
    <cellStyle name="Normal 2 38" xfId="1336"/>
    <cellStyle name="Normal 2 39" xfId="1386"/>
    <cellStyle name="Normal 2 4" xfId="429"/>
    <cellStyle name="Normal 2 40" xfId="1346"/>
    <cellStyle name="Normal 2 41" xfId="1442"/>
    <cellStyle name="Normal 2 42" xfId="1482"/>
    <cellStyle name="Normal 2 43" xfId="1526"/>
    <cellStyle name="Normal 2 44" xfId="1547"/>
    <cellStyle name="Normal 2 45" xfId="1558"/>
    <cellStyle name="Normal 2 46" xfId="1575"/>
    <cellStyle name="Normal 2 47" xfId="1591"/>
    <cellStyle name="Normal 2 48" xfId="1577"/>
    <cellStyle name="Normal 2 49" xfId="1624"/>
    <cellStyle name="Normal 2 5" xfId="443"/>
    <cellStyle name="Normal 2 50" xfId="1643"/>
    <cellStyle name="Normal 2 51" xfId="1662"/>
    <cellStyle name="Normal 2 52" xfId="1678"/>
    <cellStyle name="Normal 2 53" xfId="1698"/>
    <cellStyle name="Normal 2 54" xfId="1718"/>
    <cellStyle name="Normal 2 55" xfId="1740"/>
    <cellStyle name="Normal 2 56" xfId="1763"/>
    <cellStyle name="Normal 2 57" xfId="1788"/>
    <cellStyle name="Normal 2 58" xfId="1815"/>
    <cellStyle name="Normal 2 59" xfId="1844"/>
    <cellStyle name="Normal 2 6" xfId="461"/>
    <cellStyle name="Normal 2 60" xfId="1875"/>
    <cellStyle name="Normal 2 61" xfId="1908"/>
    <cellStyle name="Normal 2 62" xfId="1943"/>
    <cellStyle name="Normal 2 63" xfId="1980"/>
    <cellStyle name="Normal 2 64" xfId="2019"/>
    <cellStyle name="Normal 2 65" xfId="2087"/>
    <cellStyle name="Normal 2 66" xfId="2106"/>
    <cellStyle name="Normal 2 67" xfId="2151"/>
    <cellStyle name="Normal 2 68" xfId="2196"/>
    <cellStyle name="Normal 2 69" xfId="2243"/>
    <cellStyle name="Normal 2 7" xfId="482"/>
    <cellStyle name="Normal 2 70" xfId="2292"/>
    <cellStyle name="Normal 2 71" xfId="2343"/>
    <cellStyle name="Normal 2 72" xfId="2396"/>
    <cellStyle name="Normal 2 73" xfId="2451"/>
    <cellStyle name="Normal 2 74" xfId="2508"/>
    <cellStyle name="Normal 2 75" xfId="2613"/>
    <cellStyle name="Normal 2 76" xfId="2677"/>
    <cellStyle name="Normal 2 77" xfId="2719"/>
    <cellStyle name="Normal 2 78" xfId="2764"/>
    <cellStyle name="Normal 2 79" xfId="2809"/>
    <cellStyle name="Normal 2 8" xfId="522"/>
    <cellStyle name="Normal 2 80" xfId="2854"/>
    <cellStyle name="Normal 2 81" xfId="2903"/>
    <cellStyle name="Normal 2 82" xfId="2949"/>
    <cellStyle name="Normal 2 83" xfId="2996"/>
    <cellStyle name="Normal 2 84" xfId="3043"/>
    <cellStyle name="Normal 2 85" xfId="3092"/>
    <cellStyle name="Normal 2 86" xfId="3140"/>
    <cellStyle name="Normal 2 87" xfId="3190"/>
    <cellStyle name="Normal 2 88" xfId="3244"/>
    <cellStyle name="Normal 2 89" xfId="3286"/>
    <cellStyle name="Normal 2 9" xfId="573"/>
    <cellStyle name="Normal 2 90" xfId="3351"/>
    <cellStyle name="Normal 2 91" xfId="3406"/>
    <cellStyle name="Normal 2 92" xfId="3452"/>
    <cellStyle name="Normal 2 93" xfId="3480"/>
    <cellStyle name="Normal 2 94" xfId="3578"/>
    <cellStyle name="Normal 2 95" xfId="3623"/>
    <cellStyle name="Normal 2 96" xfId="3650"/>
    <cellStyle name="Normal 2 97" xfId="3741"/>
    <cellStyle name="Normal 3" xfId="273"/>
    <cellStyle name="Normal 3 10" xfId="453"/>
    <cellStyle name="Normal 3 100" xfId="3621"/>
    <cellStyle name="Normal 3 101" xfId="3651"/>
    <cellStyle name="Normal 3 102" xfId="3739"/>
    <cellStyle name="Normal 3 11" xfId="462"/>
    <cellStyle name="Normal 3 12" xfId="483"/>
    <cellStyle name="Normal 3 13" xfId="523"/>
    <cellStyle name="Normal 3 14" xfId="574"/>
    <cellStyle name="Normal 3 15" xfId="599"/>
    <cellStyle name="Normal 3 16" xfId="672"/>
    <cellStyle name="Normal 3 17" xfId="716"/>
    <cellStyle name="Normal 3 18" xfId="780"/>
    <cellStyle name="Normal 3 19" xfId="854"/>
    <cellStyle name="Normal 3 2" xfId="409"/>
    <cellStyle name="Normal 3 2 10" xfId="659"/>
    <cellStyle name="Normal 3 2 11" xfId="721"/>
    <cellStyle name="Normal 3 2 12" xfId="785"/>
    <cellStyle name="Normal 3 2 13" xfId="860"/>
    <cellStyle name="Normal 3 2 14" xfId="872"/>
    <cellStyle name="Normal 3 2 15" xfId="885"/>
    <cellStyle name="Normal 3 2 16" xfId="899"/>
    <cellStyle name="Normal 3 2 17" xfId="914"/>
    <cellStyle name="Normal 3 2 18" xfId="933"/>
    <cellStyle name="Normal 3 2 19" xfId="937"/>
    <cellStyle name="Normal 3 2 2" xfId="420"/>
    <cellStyle name="Normal 3 2 2 10" xfId="790"/>
    <cellStyle name="Normal 3 2 2 11" xfId="867"/>
    <cellStyle name="Normal 3 2 2 12" xfId="877"/>
    <cellStyle name="Normal 3 2 2 13" xfId="890"/>
    <cellStyle name="Normal 3 2 2 14" xfId="904"/>
    <cellStyle name="Normal 3 2 2 15" xfId="919"/>
    <cellStyle name="Normal 3 2 2 16" xfId="941"/>
    <cellStyle name="Normal 3 2 2 17" xfId="960"/>
    <cellStyle name="Normal 3 2 2 18" xfId="978"/>
    <cellStyle name="Normal 3 2 2 19" xfId="1005"/>
    <cellStyle name="Normal 3 2 2 2" xfId="459"/>
    <cellStyle name="Normal 3 2 2 20" xfId="1018"/>
    <cellStyle name="Normal 3 2 2 21" xfId="1032"/>
    <cellStyle name="Normal 3 2 2 22" xfId="1053"/>
    <cellStyle name="Normal 3 2 2 23" xfId="1067"/>
    <cellStyle name="Normal 3 2 2 24" xfId="1080"/>
    <cellStyle name="Normal 3 2 2 25" xfId="1088"/>
    <cellStyle name="Normal 3 2 2 26" xfId="1101"/>
    <cellStyle name="Normal 3 2 2 27" xfId="1115"/>
    <cellStyle name="Normal 3 2 2 28" xfId="1144"/>
    <cellStyle name="Normal 3 2 2 29" xfId="1140"/>
    <cellStyle name="Normal 3 2 2 3" xfId="472"/>
    <cellStyle name="Normal 3 2 2 30" xfId="1143"/>
    <cellStyle name="Normal 3 2 2 31" xfId="1223"/>
    <cellStyle name="Normal 3 2 2 32" xfId="1252"/>
    <cellStyle name="Normal 3 2 2 33" xfId="1281"/>
    <cellStyle name="Normal 3 2 2 34" xfId="1308"/>
    <cellStyle name="Normal 3 2 2 35" xfId="1350"/>
    <cellStyle name="Normal 3 2 2 36" xfId="1381"/>
    <cellStyle name="Normal 3 2 2 37" xfId="1403"/>
    <cellStyle name="Normal 3 2 2 38" xfId="1455"/>
    <cellStyle name="Normal 3 2 2 39" xfId="1491"/>
    <cellStyle name="Normal 3 2 2 4" xfId="493"/>
    <cellStyle name="Normal 3 2 2 40" xfId="1537"/>
    <cellStyle name="Normal 3 2 2 41" xfId="1562"/>
    <cellStyle name="Normal 3 2 2 42" xfId="1576"/>
    <cellStyle name="Normal 3 2 2 43" xfId="1590"/>
    <cellStyle name="Normal 3 2 2 44" xfId="1605"/>
    <cellStyle name="Normal 3 2 2 45" xfId="1621"/>
    <cellStyle name="Normal 3 2 2 46" xfId="1638"/>
    <cellStyle name="Normal 3 2 2 47" xfId="1656"/>
    <cellStyle name="Normal 3 2 2 48" xfId="1675"/>
    <cellStyle name="Normal 3 2 2 49" xfId="1694"/>
    <cellStyle name="Normal 3 2 2 5" xfId="533"/>
    <cellStyle name="Normal 3 2 2 50" xfId="1714"/>
    <cellStyle name="Normal 3 2 2 51" xfId="1736"/>
    <cellStyle name="Normal 3 2 2 52" xfId="1759"/>
    <cellStyle name="Normal 3 2 2 53" xfId="1784"/>
    <cellStyle name="Normal 3 2 2 54" xfId="1811"/>
    <cellStyle name="Normal 3 2 2 55" xfId="1840"/>
    <cellStyle name="Normal 3 2 2 56" xfId="1871"/>
    <cellStyle name="Normal 3 2 2 57" xfId="1904"/>
    <cellStyle name="Normal 3 2 2 58" xfId="1939"/>
    <cellStyle name="Normal 3 2 2 59" xfId="1976"/>
    <cellStyle name="Normal 3 2 2 6" xfId="588"/>
    <cellStyle name="Normal 3 2 2 60" xfId="2015"/>
    <cellStyle name="Normal 3 2 2 61" xfId="2054"/>
    <cellStyle name="Normal 3 2 2 62" xfId="2102"/>
    <cellStyle name="Normal 3 2 2 63" xfId="2147"/>
    <cellStyle name="Normal 3 2 2 64" xfId="2192"/>
    <cellStyle name="Normal 3 2 2 65" xfId="2239"/>
    <cellStyle name="Normal 3 2 2 66" xfId="2288"/>
    <cellStyle name="Normal 3 2 2 67" xfId="2339"/>
    <cellStyle name="Normal 3 2 2 68" xfId="2392"/>
    <cellStyle name="Normal 3 2 2 69" xfId="2447"/>
    <cellStyle name="Normal 3 2 2 7" xfId="571"/>
    <cellStyle name="Normal 3 2 2 70" xfId="2504"/>
    <cellStyle name="Normal 3 2 2 71" xfId="2562"/>
    <cellStyle name="Normal 3 2 2 72" xfId="2621"/>
    <cellStyle name="Normal 3 2 2 73" xfId="2674"/>
    <cellStyle name="Normal 3 2 2 74" xfId="2718"/>
    <cellStyle name="Normal 3 2 2 75" xfId="2765"/>
    <cellStyle name="Normal 3 2 2 76" xfId="2812"/>
    <cellStyle name="Normal 3 2 2 77" xfId="2802"/>
    <cellStyle name="Normal 3 2 2 78" xfId="2847"/>
    <cellStyle name="Normal 3 2 2 79" xfId="2896"/>
    <cellStyle name="Normal 3 2 2 8" xfId="675"/>
    <cellStyle name="Normal 3 2 2 80" xfId="2936"/>
    <cellStyle name="Normal 3 2 2 81" xfId="2979"/>
    <cellStyle name="Normal 3 2 2 82" xfId="3023"/>
    <cellStyle name="Normal 3 2 2 83" xfId="3071"/>
    <cellStyle name="Normal 3 2 2 84" xfId="3119"/>
    <cellStyle name="Normal 3 2 2 85" xfId="3206"/>
    <cellStyle name="Normal 3 2 2 86" xfId="3129"/>
    <cellStyle name="Normal 3 2 2 87" xfId="3318"/>
    <cellStyle name="Normal 3 2 2 88" xfId="3372"/>
    <cellStyle name="Normal 3 2 2 89" xfId="3421"/>
    <cellStyle name="Normal 3 2 2 9" xfId="726"/>
    <cellStyle name="Normal 3 2 2 90" xfId="3493"/>
    <cellStyle name="Normal 3 2 2 91" xfId="3544"/>
    <cellStyle name="Normal 3 2 2 92" xfId="3592"/>
    <cellStyle name="Normal 3 2 2 93" xfId="3665"/>
    <cellStyle name="Normal 3 2 2 94" xfId="3709"/>
    <cellStyle name="Normal 3 2 20" xfId="973"/>
    <cellStyle name="Normal 3 2 21" xfId="1000"/>
    <cellStyle name="Normal 3 2 22" xfId="1013"/>
    <cellStyle name="Normal 3 2 23" xfId="1027"/>
    <cellStyle name="Normal 3 2 24" xfId="1045"/>
    <cellStyle name="Normal 3 2 25" xfId="1059"/>
    <cellStyle name="Normal 3 2 26" xfId="1072"/>
    <cellStyle name="Normal 3 2 27" xfId="1083"/>
    <cellStyle name="Normal 3 2 28" xfId="1096"/>
    <cellStyle name="Normal 3 2 29" xfId="1110"/>
    <cellStyle name="Normal 3 2 3" xfId="449"/>
    <cellStyle name="Normal 3 2 30" xfId="1137"/>
    <cellStyle name="Normal 3 2 31" xfId="1156"/>
    <cellStyle name="Normal 3 2 32" xfId="1178"/>
    <cellStyle name="Normal 3 2 33" xfId="1216"/>
    <cellStyle name="Normal 3 2 34" xfId="1219"/>
    <cellStyle name="Normal 3 2 35" xfId="1253"/>
    <cellStyle name="Normal 3 2 36" xfId="1246"/>
    <cellStyle name="Normal 3 2 37" xfId="1342"/>
    <cellStyle name="Normal 3 2 38" xfId="1353"/>
    <cellStyle name="Normal 3 2 39" xfId="1394"/>
    <cellStyle name="Normal 3 2 4" xfId="455"/>
    <cellStyle name="Normal 3 2 40" xfId="1448"/>
    <cellStyle name="Normal 3 2 41" xfId="1456"/>
    <cellStyle name="Normal 3 2 42" xfId="1532"/>
    <cellStyle name="Normal 3 2 43" xfId="1554"/>
    <cellStyle name="Normal 3 2 44" xfId="1568"/>
    <cellStyle name="Normal 3 2 45" xfId="1582"/>
    <cellStyle name="Normal 3 2 46" xfId="1597"/>
    <cellStyle name="Normal 3 2 47" xfId="1613"/>
    <cellStyle name="Normal 3 2 48" xfId="1630"/>
    <cellStyle name="Normal 3 2 49" xfId="1616"/>
    <cellStyle name="Normal 3 2 5" xfId="467"/>
    <cellStyle name="Normal 3 2 50" xfId="1651"/>
    <cellStyle name="Normal 3 2 51" xfId="1671"/>
    <cellStyle name="Normal 3 2 52" xfId="1693"/>
    <cellStyle name="Normal 3 2 53" xfId="1715"/>
    <cellStyle name="Normal 3 2 54" xfId="1748"/>
    <cellStyle name="Normal 3 2 55" xfId="1771"/>
    <cellStyle name="Normal 3 2 56" xfId="1796"/>
    <cellStyle name="Normal 3 2 57" xfId="1823"/>
    <cellStyle name="Normal 3 2 58" xfId="1852"/>
    <cellStyle name="Normal 3 2 59" xfId="1883"/>
    <cellStyle name="Normal 3 2 6" xfId="488"/>
    <cellStyle name="Normal 3 2 60" xfId="1916"/>
    <cellStyle name="Normal 3 2 61" xfId="1951"/>
    <cellStyle name="Normal 3 2 62" xfId="1988"/>
    <cellStyle name="Normal 3 2 63" xfId="2026"/>
    <cellStyle name="Normal 3 2 64" xfId="2094"/>
    <cellStyle name="Normal 3 2 65" xfId="2114"/>
    <cellStyle name="Normal 3 2 66" xfId="2159"/>
    <cellStyle name="Normal 3 2 67" xfId="2204"/>
    <cellStyle name="Normal 3 2 68" xfId="2251"/>
    <cellStyle name="Normal 3 2 69" xfId="2300"/>
    <cellStyle name="Normal 3 2 7" xfId="528"/>
    <cellStyle name="Normal 3 2 70" xfId="2351"/>
    <cellStyle name="Normal 3 2 71" xfId="2404"/>
    <cellStyle name="Normal 3 2 72" xfId="2459"/>
    <cellStyle name="Normal 3 2 73" xfId="2518"/>
    <cellStyle name="Normal 3 2 74" xfId="2563"/>
    <cellStyle name="Normal 3 2 75" xfId="2632"/>
    <cellStyle name="Normal 3 2 76" xfId="2651"/>
    <cellStyle name="Normal 3 2 77" xfId="2746"/>
    <cellStyle name="Normal 3 2 78" xfId="2795"/>
    <cellStyle name="Normal 3 2 79" xfId="2840"/>
    <cellStyle name="Normal 3 2 8" xfId="580"/>
    <cellStyle name="Normal 3 2 80" xfId="2885"/>
    <cellStyle name="Normal 3 2 81" xfId="2931"/>
    <cellStyle name="Normal 3 2 82" xfId="2978"/>
    <cellStyle name="Normal 3 2 83" xfId="3026"/>
    <cellStyle name="Normal 3 2 84" xfId="3074"/>
    <cellStyle name="Normal 3 2 85" xfId="3122"/>
    <cellStyle name="Normal 3 2 86" xfId="3172"/>
    <cellStyle name="Normal 3 2 87" xfId="3226"/>
    <cellStyle name="Normal 3 2 88" xfId="3271"/>
    <cellStyle name="Normal 3 2 89" xfId="3337"/>
    <cellStyle name="Normal 3 2 9" xfId="635"/>
    <cellStyle name="Normal 3 2 90" xfId="3390"/>
    <cellStyle name="Normal 3 2 91" xfId="3435"/>
    <cellStyle name="Normal 3 2 92" xfId="3486"/>
    <cellStyle name="Normal 3 2 93" xfId="3561"/>
    <cellStyle name="Normal 3 2 94" xfId="3608"/>
    <cellStyle name="Normal 3 2 95" xfId="3657"/>
    <cellStyle name="Normal 3 2 96" xfId="3726"/>
    <cellStyle name="Normal 3 20" xfId="863"/>
    <cellStyle name="Normal 3 21" xfId="880"/>
    <cellStyle name="Normal 3 22" xfId="894"/>
    <cellStyle name="Normal 3 23" xfId="909"/>
    <cellStyle name="Normal 3 24" xfId="927"/>
    <cellStyle name="Normal 3 25" xfId="947"/>
    <cellStyle name="Normal 3 26" xfId="968"/>
    <cellStyle name="Normal 3 27" xfId="995"/>
    <cellStyle name="Normal 3 28" xfId="1008"/>
    <cellStyle name="Normal 3 29" xfId="1022"/>
    <cellStyle name="Normal 3 3" xfId="418"/>
    <cellStyle name="Normal 3 3 10" xfId="788"/>
    <cellStyle name="Normal 3 3 11" xfId="865"/>
    <cellStyle name="Normal 3 3 12" xfId="875"/>
    <cellStyle name="Normal 3 3 13" xfId="888"/>
    <cellStyle name="Normal 3 3 14" xfId="902"/>
    <cellStyle name="Normal 3 3 15" xfId="917"/>
    <cellStyle name="Normal 3 3 16" xfId="938"/>
    <cellStyle name="Normal 3 3 17" xfId="957"/>
    <cellStyle name="Normal 3 3 18" xfId="976"/>
    <cellStyle name="Normal 3 3 19" xfId="1003"/>
    <cellStyle name="Normal 3 3 2" xfId="457"/>
    <cellStyle name="Normal 3 3 20" xfId="1016"/>
    <cellStyle name="Normal 3 3 21" xfId="1030"/>
    <cellStyle name="Normal 3 3 22" xfId="1050"/>
    <cellStyle name="Normal 3 3 23" xfId="1064"/>
    <cellStyle name="Normal 3 3 24" xfId="1077"/>
    <cellStyle name="Normal 3 3 25" xfId="1086"/>
    <cellStyle name="Normal 3 3 26" xfId="1099"/>
    <cellStyle name="Normal 3 3 27" xfId="1113"/>
    <cellStyle name="Normal 3 3 28" xfId="1141"/>
    <cellStyle name="Normal 3 3 29" xfId="1166"/>
    <cellStyle name="Normal 3 3 3" xfId="470"/>
    <cellStyle name="Normal 3 3 30" xfId="1189"/>
    <cellStyle name="Normal 3 3 31" xfId="1221"/>
    <cellStyle name="Normal 3 3 32" xfId="1249"/>
    <cellStyle name="Normal 3 3 33" xfId="1279"/>
    <cellStyle name="Normal 3 3 34" xfId="1313"/>
    <cellStyle name="Normal 3 3 35" xfId="1347"/>
    <cellStyle name="Normal 3 3 36" xfId="1334"/>
    <cellStyle name="Normal 3 3 37" xfId="1411"/>
    <cellStyle name="Normal 3 3 38" xfId="1452"/>
    <cellStyle name="Normal 3 3 39" xfId="1489"/>
    <cellStyle name="Normal 3 3 4" xfId="491"/>
    <cellStyle name="Normal 3 3 40" xfId="1535"/>
    <cellStyle name="Normal 3 3 41" xfId="1559"/>
    <cellStyle name="Normal 3 3 42" xfId="1573"/>
    <cellStyle name="Normal 3 3 43" xfId="1587"/>
    <cellStyle name="Normal 3 3 44" xfId="1602"/>
    <cellStyle name="Normal 3 3 45" xfId="1618"/>
    <cellStyle name="Normal 3 3 46" xfId="1635"/>
    <cellStyle name="Normal 3 3 47" xfId="1653"/>
    <cellStyle name="Normal 3 3 48" xfId="1672"/>
    <cellStyle name="Normal 3 3 49" xfId="1691"/>
    <cellStyle name="Normal 3 3 5" xfId="531"/>
    <cellStyle name="Normal 3 3 50" xfId="1711"/>
    <cellStyle name="Normal 3 3 51" xfId="1733"/>
    <cellStyle name="Normal 3 3 52" xfId="1728"/>
    <cellStyle name="Normal 3 3 53" xfId="1752"/>
    <cellStyle name="Normal 3 3 54" xfId="1775"/>
    <cellStyle name="Normal 3 3 55" xfId="1800"/>
    <cellStyle name="Normal 3 3 56" xfId="1827"/>
    <cellStyle name="Normal 3 3 57" xfId="1856"/>
    <cellStyle name="Normal 3 3 58" xfId="1887"/>
    <cellStyle name="Normal 3 3 59" xfId="1920"/>
    <cellStyle name="Normal 3 3 6" xfId="585"/>
    <cellStyle name="Normal 3 3 60" xfId="1955"/>
    <cellStyle name="Normal 3 3 61" xfId="1992"/>
    <cellStyle name="Normal 3 3 62" xfId="2099"/>
    <cellStyle name="Normal 3 3 63" xfId="2092"/>
    <cellStyle name="Normal 3 3 64" xfId="2118"/>
    <cellStyle name="Normal 3 3 65" xfId="2163"/>
    <cellStyle name="Normal 3 3 66" xfId="2208"/>
    <cellStyle name="Normal 3 3 67" xfId="2255"/>
    <cellStyle name="Normal 3 3 68" xfId="2304"/>
    <cellStyle name="Normal 3 3 69" xfId="2355"/>
    <cellStyle name="Normal 3 3 7" xfId="594"/>
    <cellStyle name="Normal 3 3 70" xfId="2408"/>
    <cellStyle name="Normal 3 3 71" xfId="2097"/>
    <cellStyle name="Normal 3 3 72" xfId="2618"/>
    <cellStyle name="Normal 3 3 73" xfId="2626"/>
    <cellStyle name="Normal 3 3 74" xfId="2634"/>
    <cellStyle name="Normal 3 3 75" xfId="2647"/>
    <cellStyle name="Normal 3 3 76" xfId="2679"/>
    <cellStyle name="Normal 3 3 77" xfId="2766"/>
    <cellStyle name="Normal 3 3 78" xfId="2811"/>
    <cellStyle name="Normal 3 3 79" xfId="2824"/>
    <cellStyle name="Normal 3 3 8" xfId="613"/>
    <cellStyle name="Normal 3 3 80" xfId="2964"/>
    <cellStyle name="Normal 3 3 81" xfId="3016"/>
    <cellStyle name="Normal 3 3 82" xfId="3064"/>
    <cellStyle name="Normal 3 3 83" xfId="3112"/>
    <cellStyle name="Normal 3 3 84" xfId="3162"/>
    <cellStyle name="Normal 3 3 85" xfId="3216"/>
    <cellStyle name="Normal 3 3 86" xfId="3223"/>
    <cellStyle name="Normal 3 3 87" xfId="3323"/>
    <cellStyle name="Normal 3 3 88" xfId="3378"/>
    <cellStyle name="Normal 3 3 89" xfId="3425"/>
    <cellStyle name="Normal 3 3 9" xfId="724"/>
    <cellStyle name="Normal 3 3 90" xfId="3490"/>
    <cellStyle name="Normal 3 3 91" xfId="3549"/>
    <cellStyle name="Normal 3 3 92" xfId="3597"/>
    <cellStyle name="Normal 3 3 93" xfId="3662"/>
    <cellStyle name="Normal 3 3 94" xfId="3718"/>
    <cellStyle name="Normal 3 30" xfId="1039"/>
    <cellStyle name="Normal 3 31" xfId="1054"/>
    <cellStyle name="Normal 3 32" xfId="1056"/>
    <cellStyle name="Normal 3 33" xfId="1076"/>
    <cellStyle name="Normal 3 34" xfId="1091"/>
    <cellStyle name="Normal 3 35" xfId="1105"/>
    <cellStyle name="Normal 3 36" xfId="1131"/>
    <cellStyle name="Normal 3 37" xfId="1150"/>
    <cellStyle name="Normal 3 38" xfId="1174"/>
    <cellStyle name="Normal 3 39" xfId="1210"/>
    <cellStyle name="Normal 3 4" xfId="431"/>
    <cellStyle name="Normal 3 40" xfId="1239"/>
    <cellStyle name="Normal 3 41" xfId="1277"/>
    <cellStyle name="Normal 3 42" xfId="1288"/>
    <cellStyle name="Normal 3 43" xfId="1337"/>
    <cellStyle name="Normal 3 44" xfId="1360"/>
    <cellStyle name="Normal 3 45" xfId="1371"/>
    <cellStyle name="Normal 3 46" xfId="1443"/>
    <cellStyle name="Normal 3 47" xfId="1480"/>
    <cellStyle name="Normal 3 48" xfId="1527"/>
    <cellStyle name="Normal 3 49" xfId="1548"/>
    <cellStyle name="Normal 3 5" xfId="433"/>
    <cellStyle name="Normal 3 50" xfId="1557"/>
    <cellStyle name="Normal 3 51" xfId="1572"/>
    <cellStyle name="Normal 3 52" xfId="1589"/>
    <cellStyle name="Normal 3 53" xfId="1606"/>
    <cellStyle name="Normal 3 54" xfId="1608"/>
    <cellStyle name="Normal 3 55" xfId="1641"/>
    <cellStyle name="Normal 3 56" xfId="1661"/>
    <cellStyle name="Normal 3 57" xfId="1680"/>
    <cellStyle name="Normal 3 58" xfId="1700"/>
    <cellStyle name="Normal 3 59" xfId="1720"/>
    <cellStyle name="Normal 3 6" xfId="436"/>
    <cellStyle name="Normal 3 60" xfId="1742"/>
    <cellStyle name="Normal 3 61" xfId="1765"/>
    <cellStyle name="Normal 3 62" xfId="1790"/>
    <cellStyle name="Normal 3 63" xfId="1817"/>
    <cellStyle name="Normal 3 64" xfId="1846"/>
    <cellStyle name="Normal 3 65" xfId="1877"/>
    <cellStyle name="Normal 3 66" xfId="1910"/>
    <cellStyle name="Normal 3 67" xfId="1945"/>
    <cellStyle name="Normal 3 68" xfId="1982"/>
    <cellStyle name="Normal 3 69" xfId="2021"/>
    <cellStyle name="Normal 3 7" xfId="438"/>
    <cellStyle name="Normal 3 70" xfId="2088"/>
    <cellStyle name="Normal 3 71" xfId="2108"/>
    <cellStyle name="Normal 3 72" xfId="2153"/>
    <cellStyle name="Normal 3 73" xfId="2198"/>
    <cellStyle name="Normal 3 74" xfId="2245"/>
    <cellStyle name="Normal 3 75" xfId="2294"/>
    <cellStyle name="Normal 3 76" xfId="2345"/>
    <cellStyle name="Normal 3 77" xfId="2398"/>
    <cellStyle name="Normal 3 78" xfId="2453"/>
    <cellStyle name="Normal 3 79" xfId="2510"/>
    <cellStyle name="Normal 3 8" xfId="441"/>
    <cellStyle name="Normal 3 80" xfId="2611"/>
    <cellStyle name="Normal 3 81" xfId="2675"/>
    <cellStyle name="Normal 3 82" xfId="2717"/>
    <cellStyle name="Normal 3 83" xfId="2762"/>
    <cellStyle name="Normal 3 84" xfId="2807"/>
    <cellStyle name="Normal 3 85" xfId="2852"/>
    <cellStyle name="Normal 3 86" xfId="2897"/>
    <cellStyle name="Normal 3 87" xfId="2947"/>
    <cellStyle name="Normal 3 88" xfId="2994"/>
    <cellStyle name="Normal 3 89" xfId="3041"/>
    <cellStyle name="Normal 3 9" xfId="446"/>
    <cellStyle name="Normal 3 90" xfId="3090"/>
    <cellStyle name="Normal 3 91" xfId="3138"/>
    <cellStyle name="Normal 3 92" xfId="3188"/>
    <cellStyle name="Normal 3 93" xfId="3242"/>
    <cellStyle name="Normal 3 94" xfId="3284"/>
    <cellStyle name="Normal 3 95" xfId="3349"/>
    <cellStyle name="Normal 3 96" xfId="3401"/>
    <cellStyle name="Normal 3 97" xfId="3450"/>
    <cellStyle name="Normal 3 98" xfId="3481"/>
    <cellStyle name="Normal 3 99" xfId="3577"/>
    <cellStyle name="Normal 4" xfId="425"/>
    <cellStyle name="Normal 4 10" xfId="575"/>
    <cellStyle name="Normal 4 11" xfId="597"/>
    <cellStyle name="Normal 4 12" xfId="670"/>
    <cellStyle name="Normal 4 13" xfId="717"/>
    <cellStyle name="Normal 4 14" xfId="781"/>
    <cellStyle name="Normal 4 15" xfId="855"/>
    <cellStyle name="Normal 4 16" xfId="858"/>
    <cellStyle name="Normal 4 17" xfId="881"/>
    <cellStyle name="Normal 4 18" xfId="895"/>
    <cellStyle name="Normal 4 19" xfId="910"/>
    <cellStyle name="Normal 4 2" xfId="430"/>
    <cellStyle name="Normal 4 2 10" xfId="789"/>
    <cellStyle name="Normal 4 2 11" xfId="866"/>
    <cellStyle name="Normal 4 2 12" xfId="876"/>
    <cellStyle name="Normal 4 2 13" xfId="889"/>
    <cellStyle name="Normal 4 2 14" xfId="903"/>
    <cellStyle name="Normal 4 2 15" xfId="918"/>
    <cellStyle name="Normal 4 2 16" xfId="939"/>
    <cellStyle name="Normal 4 2 17" xfId="958"/>
    <cellStyle name="Normal 4 2 18" xfId="977"/>
    <cellStyle name="Normal 4 2 19" xfId="1004"/>
    <cellStyle name="Normal 4 2 2" xfId="458"/>
    <cellStyle name="Normal 4 2 20" xfId="1017"/>
    <cellStyle name="Normal 4 2 21" xfId="1031"/>
    <cellStyle name="Normal 4 2 22" xfId="1051"/>
    <cellStyle name="Normal 4 2 23" xfId="1065"/>
    <cellStyle name="Normal 4 2 24" xfId="1078"/>
    <cellStyle name="Normal 4 2 25" xfId="1087"/>
    <cellStyle name="Normal 4 2 26" xfId="1100"/>
    <cellStyle name="Normal 4 2 27" xfId="1114"/>
    <cellStyle name="Normal 4 2 28" xfId="1142"/>
    <cellStyle name="Normal 4 2 29" xfId="1145"/>
    <cellStyle name="Normal 4 2 3" xfId="471"/>
    <cellStyle name="Normal 4 2 30" xfId="1188"/>
    <cellStyle name="Normal 4 2 31" xfId="1222"/>
    <cellStyle name="Normal 4 2 32" xfId="1250"/>
    <cellStyle name="Normal 4 2 33" xfId="1280"/>
    <cellStyle name="Normal 4 2 34" xfId="1311"/>
    <cellStyle name="Normal 4 2 35" xfId="1348"/>
    <cellStyle name="Normal 4 2 36" xfId="1384"/>
    <cellStyle name="Normal 4 2 37" xfId="1409"/>
    <cellStyle name="Normal 4 2 38" xfId="1453"/>
    <cellStyle name="Normal 4 2 39" xfId="1490"/>
    <cellStyle name="Normal 4 2 4" xfId="492"/>
    <cellStyle name="Normal 4 2 40" xfId="1536"/>
    <cellStyle name="Normal 4 2 41" xfId="1560"/>
    <cellStyle name="Normal 4 2 42" xfId="1574"/>
    <cellStyle name="Normal 4 2 43" xfId="1588"/>
    <cellStyle name="Normal 4 2 44" xfId="1603"/>
    <cellStyle name="Normal 4 2 45" xfId="1619"/>
    <cellStyle name="Normal 4 2 46" xfId="1636"/>
    <cellStyle name="Normal 4 2 47" xfId="1654"/>
    <cellStyle name="Normal 4 2 48" xfId="1673"/>
    <cellStyle name="Normal 4 2 49" xfId="1692"/>
    <cellStyle name="Normal 4 2 5" xfId="532"/>
    <cellStyle name="Normal 4 2 50" xfId="1712"/>
    <cellStyle name="Normal 4 2 51" xfId="1734"/>
    <cellStyle name="Normal 4 2 52" xfId="1757"/>
    <cellStyle name="Normal 4 2 53" xfId="1782"/>
    <cellStyle name="Normal 4 2 54" xfId="1809"/>
    <cellStyle name="Normal 4 2 55" xfId="1838"/>
    <cellStyle name="Normal 4 2 56" xfId="1869"/>
    <cellStyle name="Normal 4 2 57" xfId="1902"/>
    <cellStyle name="Normal 4 2 58" xfId="1937"/>
    <cellStyle name="Normal 4 2 59" xfId="1974"/>
    <cellStyle name="Normal 4 2 6" xfId="586"/>
    <cellStyle name="Normal 4 2 60" xfId="2013"/>
    <cellStyle name="Normal 4 2 61" xfId="2053"/>
    <cellStyle name="Normal 4 2 62" xfId="2100"/>
    <cellStyle name="Normal 4 2 63" xfId="2145"/>
    <cellStyle name="Normal 4 2 64" xfId="2190"/>
    <cellStyle name="Normal 4 2 65" xfId="2237"/>
    <cellStyle name="Normal 4 2 66" xfId="2286"/>
    <cellStyle name="Normal 4 2 67" xfId="2337"/>
    <cellStyle name="Normal 4 2 68" xfId="2390"/>
    <cellStyle name="Normal 4 2 69" xfId="2445"/>
    <cellStyle name="Normal 4 2 7" xfId="603"/>
    <cellStyle name="Normal 4 2 70" xfId="2502"/>
    <cellStyle name="Normal 4 2 71" xfId="2463"/>
    <cellStyle name="Normal 4 2 72" xfId="2619"/>
    <cellStyle name="Normal 4 2 73" xfId="2678"/>
    <cellStyle name="Normal 4 2 74" xfId="2722"/>
    <cellStyle name="Normal 4 2 75" xfId="2620"/>
    <cellStyle name="Normal 4 2 76" xfId="2627"/>
    <cellStyle name="Normal 4 2 77" xfId="2804"/>
    <cellStyle name="Normal 4 2 78" xfId="2845"/>
    <cellStyle name="Normal 4 2 79" xfId="2853"/>
    <cellStyle name="Normal 4 2 8" xfId="615"/>
    <cellStyle name="Normal 4 2 80" xfId="2904"/>
    <cellStyle name="Normal 4 2 81" xfId="3010"/>
    <cellStyle name="Normal 4 2 82" xfId="3062"/>
    <cellStyle name="Normal 4 2 83" xfId="3110"/>
    <cellStyle name="Normal 4 2 84" xfId="3160"/>
    <cellStyle name="Normal 4 2 85" xfId="3214"/>
    <cellStyle name="Normal 4 2 86" xfId="3227"/>
    <cellStyle name="Normal 4 2 87" xfId="3321"/>
    <cellStyle name="Normal 4 2 88" xfId="3376"/>
    <cellStyle name="Normal 4 2 89" xfId="3423"/>
    <cellStyle name="Normal 4 2 9" xfId="725"/>
    <cellStyle name="Normal 4 2 90" xfId="3491"/>
    <cellStyle name="Normal 4 2 91" xfId="3547"/>
    <cellStyle name="Normal 4 2 92" xfId="3595"/>
    <cellStyle name="Normal 4 2 93" xfId="3663"/>
    <cellStyle name="Normal 4 2 94" xfId="3716"/>
    <cellStyle name="Normal 4 20" xfId="928"/>
    <cellStyle name="Normal 4 21" xfId="946"/>
    <cellStyle name="Normal 4 22" xfId="969"/>
    <cellStyle name="Normal 4 23" xfId="996"/>
    <cellStyle name="Normal 4 24" xfId="1009"/>
    <cellStyle name="Normal 4 25" xfId="1023"/>
    <cellStyle name="Normal 4 26" xfId="1040"/>
    <cellStyle name="Normal 4 27" xfId="1052"/>
    <cellStyle name="Normal 4 28" xfId="1068"/>
    <cellStyle name="Normal 4 29" xfId="1075"/>
    <cellStyle name="Normal 4 3" xfId="435"/>
    <cellStyle name="Normal 4 30" xfId="1092"/>
    <cellStyle name="Normal 4 31" xfId="1106"/>
    <cellStyle name="Normal 4 32" xfId="1132"/>
    <cellStyle name="Normal 4 33" xfId="1149"/>
    <cellStyle name="Normal 4 34" xfId="1173"/>
    <cellStyle name="Normal 4 35" xfId="1211"/>
    <cellStyle name="Normal 4 36" xfId="1238"/>
    <cellStyle name="Normal 4 37" xfId="1276"/>
    <cellStyle name="Normal 4 38" xfId="1286"/>
    <cellStyle name="Normal 4 39" xfId="1338"/>
    <cellStyle name="Normal 4 4" xfId="440"/>
    <cellStyle name="Normal 4 40" xfId="1358"/>
    <cellStyle name="Normal 4 41" xfId="1349"/>
    <cellStyle name="Normal 4 42" xfId="1444"/>
    <cellStyle name="Normal 4 43" xfId="1478"/>
    <cellStyle name="Normal 4 44" xfId="1528"/>
    <cellStyle name="Normal 4 45" xfId="1549"/>
    <cellStyle name="Normal 4 46" xfId="1552"/>
    <cellStyle name="Normal 4 47" xfId="1571"/>
    <cellStyle name="Normal 4 48" xfId="1586"/>
    <cellStyle name="Normal 4 49" xfId="1604"/>
    <cellStyle name="Normal 4 5" xfId="447"/>
    <cellStyle name="Normal 4 50" xfId="1622"/>
    <cellStyle name="Normal 4 51" xfId="1625"/>
    <cellStyle name="Normal 4 52" xfId="1659"/>
    <cellStyle name="Normal 4 53" xfId="1679"/>
    <cellStyle name="Normal 4 54" xfId="1699"/>
    <cellStyle name="Normal 4 55" xfId="1719"/>
    <cellStyle name="Normal 4 56" xfId="1741"/>
    <cellStyle name="Normal 4 57" xfId="1764"/>
    <cellStyle name="Normal 4 58" xfId="1789"/>
    <cellStyle name="Normal 4 59" xfId="1816"/>
    <cellStyle name="Normal 4 6" xfId="454"/>
    <cellStyle name="Normal 4 60" xfId="1845"/>
    <cellStyle name="Normal 4 61" xfId="1876"/>
    <cellStyle name="Normal 4 62" xfId="1909"/>
    <cellStyle name="Normal 4 63" xfId="1944"/>
    <cellStyle name="Normal 4 64" xfId="1981"/>
    <cellStyle name="Normal 4 65" xfId="2020"/>
    <cellStyle name="Normal 4 66" xfId="2089"/>
    <cellStyle name="Normal 4 67" xfId="2107"/>
    <cellStyle name="Normal 4 68" xfId="2152"/>
    <cellStyle name="Normal 4 69" xfId="2197"/>
    <cellStyle name="Normal 4 7" xfId="463"/>
    <cellStyle name="Normal 4 70" xfId="2244"/>
    <cellStyle name="Normal 4 71" xfId="2293"/>
    <cellStyle name="Normal 4 72" xfId="2344"/>
    <cellStyle name="Normal 4 73" xfId="2397"/>
    <cellStyle name="Normal 4 74" xfId="2452"/>
    <cellStyle name="Normal 4 75" xfId="2509"/>
    <cellStyle name="Normal 4 76" xfId="2565"/>
    <cellStyle name="Normal 4 77" xfId="2673"/>
    <cellStyle name="Normal 4 78" xfId="2715"/>
    <cellStyle name="Normal 4 79" xfId="2760"/>
    <cellStyle name="Normal 4 8" xfId="484"/>
    <cellStyle name="Normal 4 80" xfId="2805"/>
    <cellStyle name="Normal 4 81" xfId="2850"/>
    <cellStyle name="Normal 4 82" xfId="2895"/>
    <cellStyle name="Normal 4 83" xfId="2941"/>
    <cellStyle name="Normal 4 84" xfId="2992"/>
    <cellStyle name="Normal 4 85" xfId="3039"/>
    <cellStyle name="Normal 4 86" xfId="3088"/>
    <cellStyle name="Normal 4 87" xfId="3136"/>
    <cellStyle name="Normal 4 88" xfId="3186"/>
    <cellStyle name="Normal 4 89" xfId="3240"/>
    <cellStyle name="Normal 4 9" xfId="524"/>
    <cellStyle name="Normal 4 90" xfId="3278"/>
    <cellStyle name="Normal 4 91" xfId="3347"/>
    <cellStyle name="Normal 4 92" xfId="3399"/>
    <cellStyle name="Normal 4 93" xfId="3444"/>
    <cellStyle name="Normal 4 94" xfId="3482"/>
    <cellStyle name="Normal 4 95" xfId="3575"/>
    <cellStyle name="Normal 4 96" xfId="3620"/>
    <cellStyle name="Normal 4 97" xfId="3652"/>
    <cellStyle name="Normal 4 98" xfId="3738"/>
    <cellStyle name="Normal 5" xfId="426"/>
    <cellStyle name="Normal 5 10" xfId="783"/>
    <cellStyle name="Normal 5 11" xfId="857"/>
    <cellStyle name="Normal 5 12" xfId="870"/>
    <cellStyle name="Normal 5 13" xfId="883"/>
    <cellStyle name="Normal 5 14" xfId="897"/>
    <cellStyle name="Normal 5 15" xfId="912"/>
    <cellStyle name="Normal 5 16" xfId="930"/>
    <cellStyle name="Normal 5 17" xfId="925"/>
    <cellStyle name="Normal 5 18" xfId="971"/>
    <cellStyle name="Normal 5 19" xfId="998"/>
    <cellStyle name="Normal 5 2" xfId="444"/>
    <cellStyle name="Normal 5 20" xfId="1011"/>
    <cellStyle name="Normal 5 21" xfId="1025"/>
    <cellStyle name="Normal 5 22" xfId="1042"/>
    <cellStyle name="Normal 5 23" xfId="1048"/>
    <cellStyle name="Normal 5 24" xfId="1063"/>
    <cellStyle name="Normal 5 25" xfId="1081"/>
    <cellStyle name="Normal 5 26" xfId="1094"/>
    <cellStyle name="Normal 5 27" xfId="1108"/>
    <cellStyle name="Normal 5 28" xfId="1134"/>
    <cellStyle name="Normal 5 29" xfId="1129"/>
    <cellStyle name="Normal 5 3" xfId="465"/>
    <cellStyle name="Normal 5 30" xfId="1151"/>
    <cellStyle name="Normal 5 31" xfId="1213"/>
    <cellStyle name="Normal 5 32" xfId="1224"/>
    <cellStyle name="Normal 5 33" xfId="1268"/>
    <cellStyle name="Normal 5 34" xfId="1285"/>
    <cellStyle name="Normal 5 35" xfId="1340"/>
    <cellStyle name="Normal 5 36" xfId="1354"/>
    <cellStyle name="Normal 5 37" xfId="1372"/>
    <cellStyle name="Normal 5 38" xfId="1446"/>
    <cellStyle name="Normal 5 39" xfId="1470"/>
    <cellStyle name="Normal 5 4" xfId="486"/>
    <cellStyle name="Normal 5 40" xfId="1530"/>
    <cellStyle name="Normal 5 41" xfId="1551"/>
    <cellStyle name="Normal 5 42" xfId="1565"/>
    <cellStyle name="Normal 5 43" xfId="1579"/>
    <cellStyle name="Normal 5 44" xfId="1580"/>
    <cellStyle name="Normal 5 45" xfId="1600"/>
    <cellStyle name="Normal 5 46" xfId="1617"/>
    <cellStyle name="Normal 5 47" xfId="1637"/>
    <cellStyle name="Normal 5 48" xfId="1657"/>
    <cellStyle name="Normal 5 49" xfId="1660"/>
    <cellStyle name="Normal 5 5" xfId="526"/>
    <cellStyle name="Normal 5 50" xfId="1681"/>
    <cellStyle name="Normal 5 51" xfId="1701"/>
    <cellStyle name="Normal 5 52" xfId="1721"/>
    <cellStyle name="Normal 5 53" xfId="1743"/>
    <cellStyle name="Normal 5 54" xfId="1766"/>
    <cellStyle name="Normal 5 55" xfId="1791"/>
    <cellStyle name="Normal 5 56" xfId="1818"/>
    <cellStyle name="Normal 5 57" xfId="1847"/>
    <cellStyle name="Normal 5 58" xfId="1878"/>
    <cellStyle name="Normal 5 59" xfId="1911"/>
    <cellStyle name="Normal 5 6" xfId="577"/>
    <cellStyle name="Normal 5 60" xfId="1946"/>
    <cellStyle name="Normal 5 61" xfId="1983"/>
    <cellStyle name="Normal 5 62" xfId="2091"/>
    <cellStyle name="Normal 5 63" xfId="2086"/>
    <cellStyle name="Normal 5 64" xfId="2109"/>
    <cellStyle name="Normal 5 65" xfId="2154"/>
    <cellStyle name="Normal 5 66" xfId="2199"/>
    <cellStyle name="Normal 5 67" xfId="2246"/>
    <cellStyle name="Normal 5 68" xfId="2295"/>
    <cellStyle name="Normal 5 69" xfId="2346"/>
    <cellStyle name="Normal 5 7" xfId="591"/>
    <cellStyle name="Normal 5 70" xfId="2399"/>
    <cellStyle name="Normal 5 71" xfId="2507"/>
    <cellStyle name="Normal 5 72" xfId="2575"/>
    <cellStyle name="Normal 5 73" xfId="2669"/>
    <cellStyle name="Normal 5 74" xfId="2711"/>
    <cellStyle name="Normal 5 75" xfId="2756"/>
    <cellStyle name="Normal 5 76" xfId="2801"/>
    <cellStyle name="Normal 5 77" xfId="2846"/>
    <cellStyle name="Normal 5 78" xfId="2891"/>
    <cellStyle name="Normal 5 79" xfId="2937"/>
    <cellStyle name="Normal 5 8" xfId="666"/>
    <cellStyle name="Normal 5 80" xfId="2984"/>
    <cellStyle name="Normal 5 81" xfId="3032"/>
    <cellStyle name="Normal 5 82" xfId="3084"/>
    <cellStyle name="Normal 5 83" xfId="3132"/>
    <cellStyle name="Normal 5 84" xfId="3182"/>
    <cellStyle name="Normal 5 85" xfId="3236"/>
    <cellStyle name="Normal 5 86" xfId="3276"/>
    <cellStyle name="Normal 5 87" xfId="3343"/>
    <cellStyle name="Normal 5 88" xfId="3395"/>
    <cellStyle name="Normal 5 89" xfId="3440"/>
    <cellStyle name="Normal 5 9" xfId="719"/>
    <cellStyle name="Normal 5 90" xfId="3484"/>
    <cellStyle name="Normal 5 91" xfId="3567"/>
    <cellStyle name="Normal 5 92" xfId="3613"/>
    <cellStyle name="Normal 5 93" xfId="3654"/>
    <cellStyle name="Normal 5 94" xfId="3735"/>
    <cellStyle name="Normal 6" xfId="428"/>
    <cellStyle name="Normal 6 10" xfId="786"/>
    <cellStyle name="Normal 6 11" xfId="861"/>
    <cellStyle name="Normal 6 12" xfId="873"/>
    <cellStyle name="Normal 6 13" xfId="886"/>
    <cellStyle name="Normal 6 14" xfId="900"/>
    <cellStyle name="Normal 6 15" xfId="915"/>
    <cellStyle name="Normal 6 16" xfId="934"/>
    <cellStyle name="Normal 6 17" xfId="936"/>
    <cellStyle name="Normal 6 18" xfId="974"/>
    <cellStyle name="Normal 6 19" xfId="1001"/>
    <cellStyle name="Normal 6 2" xfId="456"/>
    <cellStyle name="Normal 6 20" xfId="1014"/>
    <cellStyle name="Normal 6 21" xfId="1028"/>
    <cellStyle name="Normal 6 22" xfId="1046"/>
    <cellStyle name="Normal 6 23" xfId="1060"/>
    <cellStyle name="Normal 6 24" xfId="1073"/>
    <cellStyle name="Normal 6 25" xfId="1084"/>
    <cellStyle name="Normal 6 26" xfId="1097"/>
    <cellStyle name="Normal 6 27" xfId="1111"/>
    <cellStyle name="Normal 6 28" xfId="1138"/>
    <cellStyle name="Normal 6 29" xfId="1128"/>
    <cellStyle name="Normal 6 3" xfId="468"/>
    <cellStyle name="Normal 6 30" xfId="1153"/>
    <cellStyle name="Normal 6 31" xfId="1217"/>
    <cellStyle name="Normal 6 32" xfId="1214"/>
    <cellStyle name="Normal 6 33" xfId="1251"/>
    <cellStyle name="Normal 6 34" xfId="1295"/>
    <cellStyle name="Normal 6 35" xfId="1343"/>
    <cellStyle name="Normal 6 36" xfId="1335"/>
    <cellStyle name="Normal 6 37" xfId="1392"/>
    <cellStyle name="Normal 6 38" xfId="1449"/>
    <cellStyle name="Normal 6 39" xfId="1454"/>
    <cellStyle name="Normal 6 4" xfId="489"/>
    <cellStyle name="Normal 6 40" xfId="1533"/>
    <cellStyle name="Normal 6 41" xfId="1555"/>
    <cellStyle name="Normal 6 42" xfId="1569"/>
    <cellStyle name="Normal 6 43" xfId="1583"/>
    <cellStyle name="Normal 6 44" xfId="1598"/>
    <cellStyle name="Normal 6 45" xfId="1614"/>
    <cellStyle name="Normal 6 46" xfId="1631"/>
    <cellStyle name="Normal 6 47" xfId="1649"/>
    <cellStyle name="Normal 6 48" xfId="1634"/>
    <cellStyle name="Normal 6 49" xfId="1670"/>
    <cellStyle name="Normal 6 5" xfId="529"/>
    <cellStyle name="Normal 6 50" xfId="1690"/>
    <cellStyle name="Normal 6 51" xfId="1713"/>
    <cellStyle name="Normal 6 52" xfId="1737"/>
    <cellStyle name="Normal 6 53" xfId="1760"/>
    <cellStyle name="Normal 6 54" xfId="1785"/>
    <cellStyle name="Normal 6 55" xfId="1812"/>
    <cellStyle name="Normal 6 56" xfId="1841"/>
    <cellStyle name="Normal 6 57" xfId="1872"/>
    <cellStyle name="Normal 6 58" xfId="1905"/>
    <cellStyle name="Normal 6 59" xfId="1940"/>
    <cellStyle name="Normal 6 6" xfId="581"/>
    <cellStyle name="Normal 6 60" xfId="1977"/>
    <cellStyle name="Normal 6 61" xfId="2016"/>
    <cellStyle name="Normal 6 62" xfId="2095"/>
    <cellStyle name="Normal 6 63" xfId="2103"/>
    <cellStyle name="Normal 6 64" xfId="2148"/>
    <cellStyle name="Normal 6 65" xfId="2193"/>
    <cellStyle name="Normal 6 66" xfId="2240"/>
    <cellStyle name="Normal 6 67" xfId="2289"/>
    <cellStyle name="Normal 6 68" xfId="2340"/>
    <cellStyle name="Normal 6 69" xfId="2393"/>
    <cellStyle name="Normal 6 7" xfId="634"/>
    <cellStyle name="Normal 6 70" xfId="2448"/>
    <cellStyle name="Normal 6 71" xfId="2516"/>
    <cellStyle name="Normal 6 72" xfId="2561"/>
    <cellStyle name="Normal 6 73" xfId="2630"/>
    <cellStyle name="Normal 6 74" xfId="2655"/>
    <cellStyle name="Normal 6 75" xfId="2695"/>
    <cellStyle name="Normal 6 76" xfId="2789"/>
    <cellStyle name="Normal 6 77" xfId="2838"/>
    <cellStyle name="Normal 6 78" xfId="2883"/>
    <cellStyle name="Normal 6 79" xfId="2929"/>
    <cellStyle name="Normal 6 8" xfId="578"/>
    <cellStyle name="Normal 6 80" xfId="2976"/>
    <cellStyle name="Normal 6 81" xfId="3024"/>
    <cellStyle name="Normal 6 82" xfId="3072"/>
    <cellStyle name="Normal 6 83" xfId="3120"/>
    <cellStyle name="Normal 6 84" xfId="3170"/>
    <cellStyle name="Normal 6 85" xfId="3224"/>
    <cellStyle name="Normal 6 86" xfId="3269"/>
    <cellStyle name="Normal 6 87" xfId="3331"/>
    <cellStyle name="Normal 6 88" xfId="3388"/>
    <cellStyle name="Normal 6 89" xfId="3433"/>
    <cellStyle name="Normal 6 9" xfId="722"/>
    <cellStyle name="Normal 6 90" xfId="3487"/>
    <cellStyle name="Normal 6 91" xfId="3559"/>
    <cellStyle name="Normal 6 92" xfId="3606"/>
    <cellStyle name="Normal 6 93" xfId="3658"/>
    <cellStyle name="Normal 6 94" xfId="3724"/>
    <cellStyle name="Normal 7" xfId="432"/>
    <cellStyle name="Normal 7 10" xfId="787"/>
    <cellStyle name="Normal 7 11" xfId="862"/>
    <cellStyle name="Normal 7 12" xfId="874"/>
    <cellStyle name="Normal 7 13" xfId="887"/>
    <cellStyle name="Normal 7 14" xfId="901"/>
    <cellStyle name="Normal 7 15" xfId="916"/>
    <cellStyle name="Normal 7 16" xfId="935"/>
    <cellStyle name="Normal 7 17" xfId="931"/>
    <cellStyle name="Normal 7 18" xfId="975"/>
    <cellStyle name="Normal 7 19" xfId="1002"/>
    <cellStyle name="Normal 7 2" xfId="451"/>
    <cellStyle name="Normal 7 20" xfId="1015"/>
    <cellStyle name="Normal 7 21" xfId="1029"/>
    <cellStyle name="Normal 7 22" xfId="1047"/>
    <cellStyle name="Normal 7 23" xfId="1061"/>
    <cellStyle name="Normal 7 24" xfId="1074"/>
    <cellStyle name="Normal 7 25" xfId="1085"/>
    <cellStyle name="Normal 7 26" xfId="1098"/>
    <cellStyle name="Normal 7 27" xfId="1112"/>
    <cellStyle name="Normal 7 28" xfId="1139"/>
    <cellStyle name="Normal 7 29" xfId="1170"/>
    <cellStyle name="Normal 7 3" xfId="469"/>
    <cellStyle name="Normal 7 30" xfId="1193"/>
    <cellStyle name="Normal 7 31" xfId="1218"/>
    <cellStyle name="Normal 7 32" xfId="1247"/>
    <cellStyle name="Normal 7 33" xfId="1248"/>
    <cellStyle name="Normal 7 34" xfId="1293"/>
    <cellStyle name="Normal 7 35" xfId="1344"/>
    <cellStyle name="Normal 7 36" xfId="1364"/>
    <cellStyle name="Normal 7 37" xfId="1388"/>
    <cellStyle name="Normal 7 38" xfId="1450"/>
    <cellStyle name="Normal 7 39" xfId="1451"/>
    <cellStyle name="Normal 7 4" xfId="490"/>
    <cellStyle name="Normal 7 40" xfId="1534"/>
    <cellStyle name="Normal 7 41" xfId="1556"/>
    <cellStyle name="Normal 7 42" xfId="1570"/>
    <cellStyle name="Normal 7 43" xfId="1584"/>
    <cellStyle name="Normal 7 44" xfId="1599"/>
    <cellStyle name="Normal 7 45" xfId="1615"/>
    <cellStyle name="Normal 7 46" xfId="1632"/>
    <cellStyle name="Normal 7 47" xfId="1650"/>
    <cellStyle name="Normal 7 48" xfId="1669"/>
    <cellStyle name="Normal 7 49" xfId="1655"/>
    <cellStyle name="Normal 7 5" xfId="530"/>
    <cellStyle name="Normal 7 50" xfId="1689"/>
    <cellStyle name="Normal 7 51" xfId="1710"/>
    <cellStyle name="Normal 7 52" xfId="1735"/>
    <cellStyle name="Normal 7 53" xfId="1758"/>
    <cellStyle name="Normal 7 54" xfId="1783"/>
    <cellStyle name="Normal 7 55" xfId="1810"/>
    <cellStyle name="Normal 7 56" xfId="1839"/>
    <cellStyle name="Normal 7 57" xfId="1870"/>
    <cellStyle name="Normal 7 58" xfId="1903"/>
    <cellStyle name="Normal 7 59" xfId="1938"/>
    <cellStyle name="Normal 7 6" xfId="582"/>
    <cellStyle name="Normal 7 60" xfId="1975"/>
    <cellStyle name="Normal 7 61" xfId="2014"/>
    <cellStyle name="Normal 7 62" xfId="2096"/>
    <cellStyle name="Normal 7 63" xfId="2101"/>
    <cellStyle name="Normal 7 64" xfId="2146"/>
    <cellStyle name="Normal 7 65" xfId="2191"/>
    <cellStyle name="Normal 7 66" xfId="2238"/>
    <cellStyle name="Normal 7 67" xfId="2287"/>
    <cellStyle name="Normal 7 68" xfId="2338"/>
    <cellStyle name="Normal 7 69" xfId="2391"/>
    <cellStyle name="Normal 7 7" xfId="633"/>
    <cellStyle name="Normal 7 70" xfId="2446"/>
    <cellStyle name="Normal 7 71" xfId="2505"/>
    <cellStyle name="Normal 7 72" xfId="2098"/>
    <cellStyle name="Normal 7 73" xfId="2628"/>
    <cellStyle name="Normal 7 74" xfId="2659"/>
    <cellStyle name="Normal 7 75" xfId="2699"/>
    <cellStyle name="Normal 7 76" xfId="2742"/>
    <cellStyle name="Normal 7 77" xfId="2832"/>
    <cellStyle name="Normal 7 78" xfId="2881"/>
    <cellStyle name="Normal 7 79" xfId="2927"/>
    <cellStyle name="Normal 7 8" xfId="584"/>
    <cellStyle name="Normal 7 80" xfId="2974"/>
    <cellStyle name="Normal 7 81" xfId="3022"/>
    <cellStyle name="Normal 7 82" xfId="3070"/>
    <cellStyle name="Normal 7 83" xfId="3118"/>
    <cellStyle name="Normal 7 84" xfId="3168"/>
    <cellStyle name="Normal 7 85" xfId="3222"/>
    <cellStyle name="Normal 7 86" xfId="3267"/>
    <cellStyle name="Normal 7 87" xfId="3329"/>
    <cellStyle name="Normal 7 88" xfId="3383"/>
    <cellStyle name="Normal 7 89" xfId="3431"/>
    <cellStyle name="Normal 7 9" xfId="723"/>
    <cellStyle name="Normal 7 90" xfId="3488"/>
    <cellStyle name="Normal 7 91" xfId="3557"/>
    <cellStyle name="Normal 7 92" xfId="3604"/>
    <cellStyle name="Normal 7 93" xfId="3659"/>
    <cellStyle name="Normal 7 94" xfId="3722"/>
    <cellStyle name="Normal 8" xfId="434"/>
    <cellStyle name="Normal 9" xfId="437"/>
    <cellStyle name="เครื่องหมายจุลภาค 2" xfId="278"/>
    <cellStyle name="ปกติ" xfId="0" builtinId="0"/>
    <cellStyle name="ปกติ 10" xfId="416"/>
    <cellStyle name="ปกติ 10 10" xfId="210"/>
    <cellStyle name="ปกติ 10 11" xfId="225"/>
    <cellStyle name="ปกติ 10 12" xfId="265"/>
    <cellStyle name="ปกติ 10 12 2" xfId="401"/>
    <cellStyle name="ปกติ 10 13" xfId="271"/>
    <cellStyle name="ปกติ 10 13 2" xfId="407"/>
    <cellStyle name="ปกติ 10 14" xfId="480"/>
    <cellStyle name="ปกติ 10 15" xfId="502"/>
    <cellStyle name="ปกติ 10 16" xfId="542"/>
    <cellStyle name="ปกติ 10 17" xfId="607"/>
    <cellStyle name="ปกติ 10 18" xfId="643"/>
    <cellStyle name="ปกติ 10 19" xfId="601"/>
    <cellStyle name="ปกติ 10 2" xfId="51"/>
    <cellStyle name="ปกติ 10 20" xfId="735"/>
    <cellStyle name="ปกติ 10 21" xfId="799"/>
    <cellStyle name="ปกติ 10 22" xfId="986"/>
    <cellStyle name="ปกติ 10 23" xfId="1124"/>
    <cellStyle name="ปกติ 10 24" xfId="1162"/>
    <cellStyle name="ปกติ 10 25" xfId="1184"/>
    <cellStyle name="ปกติ 10 26" xfId="1201"/>
    <cellStyle name="ปกติ 10 27" xfId="1233"/>
    <cellStyle name="ปกติ 10 28" xfId="1262"/>
    <cellStyle name="ปกติ 10 29" xfId="1298"/>
    <cellStyle name="ปกติ 10 3" xfId="96"/>
    <cellStyle name="ปกติ 10 3 2" xfId="324"/>
    <cellStyle name="ปกติ 10 30" xfId="1320"/>
    <cellStyle name="ปกติ 10 31" xfId="1367"/>
    <cellStyle name="ปกติ 10 32" xfId="1399"/>
    <cellStyle name="ปกติ 10 33" xfId="1425"/>
    <cellStyle name="ปกติ 10 34" xfId="1465"/>
    <cellStyle name="ปกติ 10 35" xfId="1500"/>
    <cellStyle name="ปกติ 10 36" xfId="1545"/>
    <cellStyle name="ปกติ 10 37" xfId="1709"/>
    <cellStyle name="ปกติ 10 38" xfId="1731"/>
    <cellStyle name="ปกติ 10 39" xfId="1754"/>
    <cellStyle name="ปกติ 10 4" xfId="141"/>
    <cellStyle name="ปกติ 10 4 2" xfId="369"/>
    <cellStyle name="ปกติ 10 40" xfId="1778"/>
    <cellStyle name="ปกติ 10 41" xfId="1803"/>
    <cellStyle name="ปกติ 10 42" xfId="1830"/>
    <cellStyle name="ปกติ 10 43" xfId="1859"/>
    <cellStyle name="ปกติ 10 44" xfId="1890"/>
    <cellStyle name="ปกติ 10 45" xfId="1923"/>
    <cellStyle name="ปกติ 10 46" xfId="1958"/>
    <cellStyle name="ปกติ 10 47" xfId="1995"/>
    <cellStyle name="ปกติ 10 48" xfId="2032"/>
    <cellStyle name="ปกติ 10 49" xfId="2063"/>
    <cellStyle name="ปกติ 10 5" xfId="150"/>
    <cellStyle name="ปกติ 10 50" xfId="2121"/>
    <cellStyle name="ปกติ 10 51" xfId="2166"/>
    <cellStyle name="ปกติ 10 52" xfId="2211"/>
    <cellStyle name="ปกติ 10 53" xfId="2258"/>
    <cellStyle name="ปกติ 10 54" xfId="2307"/>
    <cellStyle name="ปกติ 10 55" xfId="2358"/>
    <cellStyle name="ปกติ 10 56" xfId="2411"/>
    <cellStyle name="ปกติ 10 57" xfId="2466"/>
    <cellStyle name="ปกติ 10 58" xfId="2523"/>
    <cellStyle name="ปกติ 10 59" xfId="2578"/>
    <cellStyle name="ปกติ 10 6" xfId="160"/>
    <cellStyle name="ปกติ 10 60" xfId="2641"/>
    <cellStyle name="ปกติ 10 61" xfId="2683"/>
    <cellStyle name="ปกติ 10 62" xfId="2726"/>
    <cellStyle name="ปกติ 10 63" xfId="2636"/>
    <cellStyle name="ปกติ 10 64" xfId="2767"/>
    <cellStyle name="ปกติ 10 65" xfId="2818"/>
    <cellStyle name="ปกติ 10 66" xfId="2863"/>
    <cellStyle name="ปกติ 10 67" xfId="2909"/>
    <cellStyle name="ปกติ 10 68" xfId="2956"/>
    <cellStyle name="ปกติ 10 69" xfId="3004"/>
    <cellStyle name="ปกติ 10 7" xfId="171"/>
    <cellStyle name="ปกติ 10 70" xfId="3052"/>
    <cellStyle name="ปกติ 10 71" xfId="3100"/>
    <cellStyle name="ปกติ 10 72" xfId="3150"/>
    <cellStyle name="ปกติ 10 73" xfId="3204"/>
    <cellStyle name="ปกติ 10 74" xfId="3166"/>
    <cellStyle name="ปกติ 10 75" xfId="3248"/>
    <cellStyle name="ปกติ 10 76" xfId="3281"/>
    <cellStyle name="ปกติ 10 77" xfId="3407"/>
    <cellStyle name="ปกติ 10 78" xfId="3510"/>
    <cellStyle name="ปกติ 10 79" xfId="3545"/>
    <cellStyle name="ปกติ 10 8" xfId="183"/>
    <cellStyle name="ปกติ 10 80" xfId="3594"/>
    <cellStyle name="ปกติ 10 81" xfId="3680"/>
    <cellStyle name="ปกติ 10 82" xfId="3669"/>
    <cellStyle name="ปกติ 10 9" xfId="196"/>
    <cellStyle name="ปกติ 11" xfId="1524"/>
    <cellStyle name="ปกติ 11 10" xfId="481"/>
    <cellStyle name="ปกติ 11 11" xfId="503"/>
    <cellStyle name="ปกติ 11 12" xfId="543"/>
    <cellStyle name="ปกติ 11 13" xfId="608"/>
    <cellStyle name="ปกติ 11 14" xfId="644"/>
    <cellStyle name="ปกติ 11 15" xfId="572"/>
    <cellStyle name="ปกติ 11 16" xfId="736"/>
    <cellStyle name="ปกติ 11 17" xfId="800"/>
    <cellStyle name="ปกติ 11 18" xfId="989"/>
    <cellStyle name="ปกติ 11 19" xfId="1126"/>
    <cellStyle name="ปกติ 11 2" xfId="151"/>
    <cellStyle name="ปกติ 11 20" xfId="1164"/>
    <cellStyle name="ปกติ 11 21" xfId="1186"/>
    <cellStyle name="ปกติ 11 22" xfId="1203"/>
    <cellStyle name="ปกติ 11 23" xfId="1235"/>
    <cellStyle name="ปกติ 11 24" xfId="1264"/>
    <cellStyle name="ปกติ 11 25" xfId="1300"/>
    <cellStyle name="ปกติ 11 26" xfId="1322"/>
    <cellStyle name="ปกติ 11 27" xfId="1369"/>
    <cellStyle name="ปกติ 11 28" xfId="1401"/>
    <cellStyle name="ปกติ 11 29" xfId="1427"/>
    <cellStyle name="ปกติ 11 3" xfId="161"/>
    <cellStyle name="ปกติ 11 30" xfId="1467"/>
    <cellStyle name="ปกติ 11 31" xfId="1502"/>
    <cellStyle name="ปกติ 11 32" xfId="1732"/>
    <cellStyle name="ปกติ 11 33" xfId="1755"/>
    <cellStyle name="ปกติ 11 34" xfId="1779"/>
    <cellStyle name="ปกติ 11 35" xfId="1805"/>
    <cellStyle name="ปกติ 11 36" xfId="1832"/>
    <cellStyle name="ปกติ 11 37" xfId="1861"/>
    <cellStyle name="ปกติ 11 38" xfId="1892"/>
    <cellStyle name="ปกติ 11 39" xfId="1925"/>
    <cellStyle name="ปกติ 11 4" xfId="172"/>
    <cellStyle name="ปกติ 11 40" xfId="1960"/>
    <cellStyle name="ปกติ 11 41" xfId="1997"/>
    <cellStyle name="ปกติ 11 42" xfId="2034"/>
    <cellStyle name="ปกติ 11 43" xfId="2065"/>
    <cellStyle name="ปกติ 11 44" xfId="2123"/>
    <cellStyle name="ปกติ 11 45" xfId="2168"/>
    <cellStyle name="ปกติ 11 46" xfId="2213"/>
    <cellStyle name="ปกติ 11 47" xfId="2260"/>
    <cellStyle name="ปกติ 11 48" xfId="2309"/>
    <cellStyle name="ปกติ 11 49" xfId="2360"/>
    <cellStyle name="ปกติ 11 5" xfId="184"/>
    <cellStyle name="ปกติ 11 50" xfId="2413"/>
    <cellStyle name="ปกติ 11 51" xfId="2468"/>
    <cellStyle name="ปกติ 11 52" xfId="2525"/>
    <cellStyle name="ปกติ 11 53" xfId="2580"/>
    <cellStyle name="ปกติ 11 54" xfId="2643"/>
    <cellStyle name="ปกติ 11 55" xfId="2685"/>
    <cellStyle name="ปกติ 11 56" xfId="2728"/>
    <cellStyle name="ปกติ 11 57" xfId="2771"/>
    <cellStyle name="ปกติ 11 58" xfId="2680"/>
    <cellStyle name="ปกติ 11 59" xfId="2721"/>
    <cellStyle name="ปกติ 11 6" xfId="197"/>
    <cellStyle name="ปกติ 11 60" xfId="2857"/>
    <cellStyle name="ปกติ 11 61" xfId="2844"/>
    <cellStyle name="ปกติ 11 62" xfId="2952"/>
    <cellStyle name="ปกติ 11 63" xfId="3000"/>
    <cellStyle name="ปกติ 11 64" xfId="3048"/>
    <cellStyle name="ปกติ 11 65" xfId="3096"/>
    <cellStyle name="ปกติ 11 66" xfId="3146"/>
    <cellStyle name="ปกติ 11 67" xfId="3200"/>
    <cellStyle name="ปกติ 11 68" xfId="3075"/>
    <cellStyle name="ปกติ 11 69" xfId="3290"/>
    <cellStyle name="ปกติ 11 7" xfId="211"/>
    <cellStyle name="ปกติ 11 70" xfId="3328"/>
    <cellStyle name="ปกติ 11 71" xfId="3379"/>
    <cellStyle name="ปกติ 11 72" xfId="3512"/>
    <cellStyle name="ปกติ 11 73" xfId="3541"/>
    <cellStyle name="ปกติ 11 74" xfId="3591"/>
    <cellStyle name="ปกติ 11 75" xfId="3682"/>
    <cellStyle name="ปกติ 11 76" xfId="3711"/>
    <cellStyle name="ปกติ 11 8" xfId="226"/>
    <cellStyle name="ปกติ 11 9" xfId="272"/>
    <cellStyle name="ปกติ 11 9 2" xfId="408"/>
    <cellStyle name="ปกติ 12" xfId="951"/>
    <cellStyle name="ปกติ 12 10" xfId="1165"/>
    <cellStyle name="ปกติ 12 11" xfId="1187"/>
    <cellStyle name="ปกติ 12 12" xfId="1204"/>
    <cellStyle name="ปกติ 12 13" xfId="1236"/>
    <cellStyle name="ปกติ 12 14" xfId="1265"/>
    <cellStyle name="ปกติ 12 15" xfId="1301"/>
    <cellStyle name="ปกติ 12 16" xfId="1323"/>
    <cellStyle name="ปกติ 12 17" xfId="1370"/>
    <cellStyle name="ปกติ 12 18" xfId="1402"/>
    <cellStyle name="ปกติ 12 19" xfId="1428"/>
    <cellStyle name="ปกติ 12 2" xfId="162"/>
    <cellStyle name="ปกติ 12 20" xfId="1468"/>
    <cellStyle name="ปกติ 12 21" xfId="1503"/>
    <cellStyle name="ปกติ 12 22" xfId="1756"/>
    <cellStyle name="ปกติ 12 23" xfId="1780"/>
    <cellStyle name="ปกติ 12 24" xfId="1806"/>
    <cellStyle name="ปกติ 12 25" xfId="1834"/>
    <cellStyle name="ปกติ 12 26" xfId="1863"/>
    <cellStyle name="ปกติ 12 27" xfId="1894"/>
    <cellStyle name="ปกติ 12 28" xfId="1927"/>
    <cellStyle name="ปกติ 12 29" xfId="1962"/>
    <cellStyle name="ปกติ 12 3" xfId="173"/>
    <cellStyle name="ปกติ 12 30" xfId="1999"/>
    <cellStyle name="ปกติ 12 31" xfId="2036"/>
    <cellStyle name="ปกติ 12 32" xfId="2067"/>
    <cellStyle name="ปกติ 12 33" xfId="2125"/>
    <cellStyle name="ปกติ 12 34" xfId="2170"/>
    <cellStyle name="ปกติ 12 35" xfId="2215"/>
    <cellStyle name="ปกติ 12 36" xfId="2262"/>
    <cellStyle name="ปกติ 12 37" xfId="2311"/>
    <cellStyle name="ปกติ 12 38" xfId="2362"/>
    <cellStyle name="ปกติ 12 39" xfId="2415"/>
    <cellStyle name="ปกติ 12 4" xfId="185"/>
    <cellStyle name="ปกติ 12 40" xfId="2470"/>
    <cellStyle name="ปกติ 12 41" xfId="2527"/>
    <cellStyle name="ปกติ 12 42" xfId="2582"/>
    <cellStyle name="ปกติ 12 43" xfId="2645"/>
    <cellStyle name="ปกติ 12 44" xfId="2687"/>
    <cellStyle name="ปกติ 12 45" xfId="2730"/>
    <cellStyle name="ปกติ 12 46" xfId="2773"/>
    <cellStyle name="ปกติ 12 47" xfId="2816"/>
    <cellStyle name="ปกติ 12 48" xfId="2723"/>
    <cellStyle name="ปกติ 12 49" xfId="2734"/>
    <cellStyle name="ปกติ 12 5" xfId="198"/>
    <cellStyle name="ปกติ 12 50" xfId="2851"/>
    <cellStyle name="ปกติ 12 51" xfId="2892"/>
    <cellStyle name="ปกติ 12 52" xfId="2919"/>
    <cellStyle name="ปกติ 12 53" xfId="2972"/>
    <cellStyle name="ปกติ 12 54" xfId="3018"/>
    <cellStyle name="ปกติ 12 55" xfId="3066"/>
    <cellStyle name="ปกติ 12 56" xfId="3126"/>
    <cellStyle name="ปกติ 12 57" xfId="3212"/>
    <cellStyle name="ปกติ 12 58" xfId="3306"/>
    <cellStyle name="ปกติ 12 59" xfId="3361"/>
    <cellStyle name="ปกติ 12 6" xfId="212"/>
    <cellStyle name="ปกติ 12 60" xfId="3408"/>
    <cellStyle name="ปกติ 12 61" xfId="3514"/>
    <cellStyle name="ปกติ 12 62" xfId="3479"/>
    <cellStyle name="ปกติ 12 63" xfId="3538"/>
    <cellStyle name="ปกติ 12 64" xfId="3684"/>
    <cellStyle name="ปกติ 12 65" xfId="3708"/>
    <cellStyle name="ปกติ 12 7" xfId="227"/>
    <cellStyle name="ปกติ 12 8" xfId="991"/>
    <cellStyle name="ปกติ 12 9" xfId="1127"/>
    <cellStyle name="ปกติ 13" xfId="507"/>
    <cellStyle name="ปกติ 13 10" xfId="1865"/>
    <cellStyle name="ปกติ 13 11" xfId="1896"/>
    <cellStyle name="ปกติ 13 12" xfId="1929"/>
    <cellStyle name="ปกติ 13 13" xfId="1964"/>
    <cellStyle name="ปกติ 13 14" xfId="2001"/>
    <cellStyle name="ปกติ 13 15" xfId="2038"/>
    <cellStyle name="ปกติ 13 16" xfId="2069"/>
    <cellStyle name="ปกติ 13 17" xfId="2127"/>
    <cellStyle name="ปกติ 13 18" xfId="2172"/>
    <cellStyle name="ปกติ 13 19" xfId="2217"/>
    <cellStyle name="ปกติ 13 2" xfId="174"/>
    <cellStyle name="ปกติ 13 20" xfId="2264"/>
    <cellStyle name="ปกติ 13 21" xfId="2313"/>
    <cellStyle name="ปกติ 13 22" xfId="2364"/>
    <cellStyle name="ปกติ 13 23" xfId="2417"/>
    <cellStyle name="ปกติ 13 24" xfId="2472"/>
    <cellStyle name="ปกติ 13 25" xfId="2529"/>
    <cellStyle name="ปกติ 13 26" xfId="2584"/>
    <cellStyle name="ปกติ 13 3" xfId="186"/>
    <cellStyle name="ปกติ 13 4" xfId="199"/>
    <cellStyle name="ปกติ 13 5" xfId="213"/>
    <cellStyle name="ปกติ 13 6" xfId="228"/>
    <cellStyle name="ปกติ 13 7" xfId="1781"/>
    <cellStyle name="ปกติ 13 8" xfId="1807"/>
    <cellStyle name="ปกติ 13 9" xfId="1835"/>
    <cellStyle name="ปกติ 14" xfId="509"/>
    <cellStyle name="ปกติ 14 10" xfId="1931"/>
    <cellStyle name="ปกติ 14 11" xfId="1966"/>
    <cellStyle name="ปกติ 14 12" xfId="2003"/>
    <cellStyle name="ปกติ 14 13" xfId="2040"/>
    <cellStyle name="ปกติ 14 14" xfId="2071"/>
    <cellStyle name="ปกติ 14 15" xfId="2129"/>
    <cellStyle name="ปกติ 14 16" xfId="2174"/>
    <cellStyle name="ปกติ 14 17" xfId="2219"/>
    <cellStyle name="ปกติ 14 18" xfId="2266"/>
    <cellStyle name="ปกติ 14 19" xfId="2315"/>
    <cellStyle name="ปกติ 14 2" xfId="187"/>
    <cellStyle name="ปกติ 14 20" xfId="2366"/>
    <cellStyle name="ปกติ 14 21" xfId="2419"/>
    <cellStyle name="ปกติ 14 22" xfId="2474"/>
    <cellStyle name="ปกติ 14 23" xfId="2531"/>
    <cellStyle name="ปกติ 14 24" xfId="2586"/>
    <cellStyle name="ปกติ 14 3" xfId="200"/>
    <cellStyle name="ปกติ 14 4" xfId="214"/>
    <cellStyle name="ปกติ 14 5" xfId="229"/>
    <cellStyle name="ปกติ 14 6" xfId="1808"/>
    <cellStyle name="ปกติ 14 7" xfId="1836"/>
    <cellStyle name="ปกติ 14 8" xfId="1866"/>
    <cellStyle name="ปกติ 14 9" xfId="1898"/>
    <cellStyle name="ปกติ 15" xfId="511"/>
    <cellStyle name="ปกติ 15 10" xfId="2005"/>
    <cellStyle name="ปกติ 15 11" xfId="2042"/>
    <cellStyle name="ปกติ 15 12" xfId="2073"/>
    <cellStyle name="ปกติ 15 13" xfId="2131"/>
    <cellStyle name="ปกติ 15 14" xfId="2176"/>
    <cellStyle name="ปกติ 15 15" xfId="2221"/>
    <cellStyle name="ปกติ 15 16" xfId="2268"/>
    <cellStyle name="ปกติ 15 17" xfId="2317"/>
    <cellStyle name="ปกติ 15 18" xfId="2368"/>
    <cellStyle name="ปกติ 15 19" xfId="2421"/>
    <cellStyle name="ปกติ 15 2" xfId="201"/>
    <cellStyle name="ปกติ 15 20" xfId="2476"/>
    <cellStyle name="ปกติ 15 21" xfId="2533"/>
    <cellStyle name="ปกติ 15 22" xfId="2588"/>
    <cellStyle name="ปกติ 15 3" xfId="215"/>
    <cellStyle name="ปกติ 15 4" xfId="230"/>
    <cellStyle name="ปกติ 15 5" xfId="1837"/>
    <cellStyle name="ปกติ 15 6" xfId="1867"/>
    <cellStyle name="ปกติ 15 7" xfId="1899"/>
    <cellStyle name="ปกติ 15 8" xfId="1933"/>
    <cellStyle name="ปกติ 15 9" xfId="1968"/>
    <cellStyle name="ปกติ 16" xfId="513"/>
    <cellStyle name="ปกติ 16 10" xfId="2075"/>
    <cellStyle name="ปกติ 16 11" xfId="2133"/>
    <cellStyle name="ปกติ 16 12" xfId="2178"/>
    <cellStyle name="ปกติ 16 13" xfId="2223"/>
    <cellStyle name="ปกติ 16 14" xfId="2270"/>
    <cellStyle name="ปกติ 16 15" xfId="2319"/>
    <cellStyle name="ปกติ 16 16" xfId="2370"/>
    <cellStyle name="ปกติ 16 17" xfId="2423"/>
    <cellStyle name="ปกติ 16 18" xfId="2478"/>
    <cellStyle name="ปกติ 16 19" xfId="2535"/>
    <cellStyle name="ปกติ 16 2" xfId="216"/>
    <cellStyle name="ปกติ 16 20" xfId="2590"/>
    <cellStyle name="ปกติ 16 3" xfId="231"/>
    <cellStyle name="ปกติ 16 4" xfId="1868"/>
    <cellStyle name="ปกติ 16 5" xfId="1900"/>
    <cellStyle name="ปกติ 16 6" xfId="1934"/>
    <cellStyle name="ปกติ 16 7" xfId="1970"/>
    <cellStyle name="ปกติ 16 8" xfId="2007"/>
    <cellStyle name="ปกติ 16 9" xfId="2044"/>
    <cellStyle name="ปกติ 17" xfId="515"/>
    <cellStyle name="ปกติ 17 10" xfId="2225"/>
    <cellStyle name="ปกติ 17 11" xfId="2272"/>
    <cellStyle name="ปกติ 17 12" xfId="2321"/>
    <cellStyle name="ปกติ 17 13" xfId="2372"/>
    <cellStyle name="ปกติ 17 14" xfId="2425"/>
    <cellStyle name="ปกติ 17 15" xfId="2480"/>
    <cellStyle name="ปกติ 17 16" xfId="2537"/>
    <cellStyle name="ปกติ 17 17" xfId="2592"/>
    <cellStyle name="ปกติ 17 2" xfId="1901"/>
    <cellStyle name="ปกติ 17 3" xfId="1935"/>
    <cellStyle name="ปกติ 17 4" xfId="1971"/>
    <cellStyle name="ปกติ 17 5" xfId="2009"/>
    <cellStyle name="ปกติ 17 6" xfId="2046"/>
    <cellStyle name="ปกติ 17 7" xfId="2077"/>
    <cellStyle name="ปกติ 17 8" xfId="2135"/>
    <cellStyle name="ปกติ 17 9" xfId="2180"/>
    <cellStyle name="ปกติ 18" xfId="517"/>
    <cellStyle name="ปกติ 18 10" xfId="2274"/>
    <cellStyle name="ปกติ 18 11" xfId="2323"/>
    <cellStyle name="ปกติ 18 12" xfId="2374"/>
    <cellStyle name="ปกติ 18 13" xfId="2427"/>
    <cellStyle name="ปกติ 18 14" xfId="2482"/>
    <cellStyle name="ปกติ 18 15" xfId="2539"/>
    <cellStyle name="ปกติ 18 16" xfId="2594"/>
    <cellStyle name="ปกติ 18 2" xfId="1936"/>
    <cellStyle name="ปกติ 18 3" xfId="1972"/>
    <cellStyle name="ปกติ 18 4" xfId="2010"/>
    <cellStyle name="ปกติ 18 5" xfId="2048"/>
    <cellStyle name="ปกติ 18 6" xfId="2079"/>
    <cellStyle name="ปกติ 18 7" xfId="2137"/>
    <cellStyle name="ปกติ 18 8" xfId="2182"/>
    <cellStyle name="ปกติ 18 9" xfId="2227"/>
    <cellStyle name="ปกติ 19" xfId="519"/>
    <cellStyle name="ปกติ 19 10" xfId="2325"/>
    <cellStyle name="ปกติ 19 11" xfId="2376"/>
    <cellStyle name="ปกติ 19 12" xfId="2429"/>
    <cellStyle name="ปกติ 19 13" xfId="2484"/>
    <cellStyle name="ปกติ 19 14" xfId="2541"/>
    <cellStyle name="ปกติ 19 15" xfId="2596"/>
    <cellStyle name="ปกติ 19 2" xfId="1973"/>
    <cellStyle name="ปกติ 19 3" xfId="2011"/>
    <cellStyle name="ปกติ 19 4" xfId="2050"/>
    <cellStyle name="ปกติ 19 5" xfId="2081"/>
    <cellStyle name="ปกติ 19 6" xfId="2139"/>
    <cellStyle name="ปกติ 19 7" xfId="2184"/>
    <cellStyle name="ปกติ 19 8" xfId="2229"/>
    <cellStyle name="ปกติ 19 9" xfId="2276"/>
    <cellStyle name="ปกติ 2" xfId="277"/>
    <cellStyle name="ปกติ 2 10" xfId="28"/>
    <cellStyle name="ปกติ 2 11" xfId="35"/>
    <cellStyle name="ปกติ 2 12" xfId="43"/>
    <cellStyle name="ปกติ 2 13" xfId="52"/>
    <cellStyle name="ปกติ 2 13 10" xfId="987"/>
    <cellStyle name="ปกติ 2 13 11" xfId="1123"/>
    <cellStyle name="ปกติ 2 13 12" xfId="1161"/>
    <cellStyle name="ปกติ 2 13 13" xfId="1183"/>
    <cellStyle name="ปกติ 2 13 14" xfId="1200"/>
    <cellStyle name="ปกติ 2 13 15" xfId="1232"/>
    <cellStyle name="ปกติ 2 13 16" xfId="1261"/>
    <cellStyle name="ปกติ 2 13 17" xfId="1297"/>
    <cellStyle name="ปกติ 2 13 18" xfId="1319"/>
    <cellStyle name="ปกติ 2 13 19" xfId="1366"/>
    <cellStyle name="ปกติ 2 13 2" xfId="280"/>
    <cellStyle name="ปกติ 2 13 20" xfId="1398"/>
    <cellStyle name="ปกติ 2 13 21" xfId="1424"/>
    <cellStyle name="ปกติ 2 13 22" xfId="1464"/>
    <cellStyle name="ปกติ 2 13 23" xfId="1499"/>
    <cellStyle name="ปกติ 2 13 24" xfId="1777"/>
    <cellStyle name="ปกติ 2 13 25" xfId="1802"/>
    <cellStyle name="ปกติ 2 13 26" xfId="1829"/>
    <cellStyle name="ปกติ 2 13 27" xfId="1858"/>
    <cellStyle name="ปกติ 2 13 28" xfId="1889"/>
    <cellStyle name="ปกติ 2 13 29" xfId="1922"/>
    <cellStyle name="ปกติ 2 13 3" xfId="504"/>
    <cellStyle name="ปกติ 2 13 30" xfId="1957"/>
    <cellStyle name="ปกติ 2 13 31" xfId="1994"/>
    <cellStyle name="ปกติ 2 13 32" xfId="2031"/>
    <cellStyle name="ปกติ 2 13 33" xfId="2062"/>
    <cellStyle name="ปกติ 2 13 34" xfId="2120"/>
    <cellStyle name="ปกติ 2 13 35" xfId="2165"/>
    <cellStyle name="ปกติ 2 13 36" xfId="2210"/>
    <cellStyle name="ปกติ 2 13 37" xfId="2257"/>
    <cellStyle name="ปกติ 2 13 38" xfId="2306"/>
    <cellStyle name="ปกติ 2 13 39" xfId="2357"/>
    <cellStyle name="ปกติ 2 13 4" xfId="544"/>
    <cellStyle name="ปกติ 2 13 40" xfId="2410"/>
    <cellStyle name="ปกติ 2 13 41" xfId="2465"/>
    <cellStyle name="ปกติ 2 13 42" xfId="2522"/>
    <cellStyle name="ปกติ 2 13 43" xfId="2577"/>
    <cellStyle name="ปกติ 2 13 44" xfId="2640"/>
    <cellStyle name="ปกติ 2 13 45" xfId="2682"/>
    <cellStyle name="ปกติ 2 13 46" xfId="2667"/>
    <cellStyle name="ปกติ 2 13 47" xfId="2567"/>
    <cellStyle name="ปกติ 2 13 48" xfId="2763"/>
    <cellStyle name="ปกติ 2 13 49" xfId="2820"/>
    <cellStyle name="ปกติ 2 13 5" xfId="609"/>
    <cellStyle name="ปกติ 2 13 50" xfId="2865"/>
    <cellStyle name="ปกติ 2 13 51" xfId="2911"/>
    <cellStyle name="ปกติ 2 13 52" xfId="2958"/>
    <cellStyle name="ปกติ 2 13 53" xfId="3006"/>
    <cellStyle name="ปกติ 2 13 54" xfId="3054"/>
    <cellStyle name="ปกติ 2 13 55" xfId="3102"/>
    <cellStyle name="ปกติ 2 13 56" xfId="3152"/>
    <cellStyle name="ปกติ 2 13 57" xfId="3194"/>
    <cellStyle name="ปกติ 2 13 58" xfId="3251"/>
    <cellStyle name="ปกติ 2 13 59" xfId="3255"/>
    <cellStyle name="ปกติ 2 13 6" xfId="645"/>
    <cellStyle name="ปกติ 2 13 60" xfId="3356"/>
    <cellStyle name="ปกติ 2 13 61" xfId="3363"/>
    <cellStyle name="ปกติ 2 13 62" xfId="3509"/>
    <cellStyle name="ปกติ 2 13 63" xfId="3546"/>
    <cellStyle name="ปกติ 2 13 64" xfId="3596"/>
    <cellStyle name="ปกติ 2 13 65" xfId="3679"/>
    <cellStyle name="ปกติ 2 13 66" xfId="3731"/>
    <cellStyle name="ปกติ 2 13 7" xfId="590"/>
    <cellStyle name="ปกติ 2 13 8" xfId="737"/>
    <cellStyle name="ปกติ 2 13 9" xfId="801"/>
    <cellStyle name="ปกติ 2 14" xfId="53"/>
    <cellStyle name="ปกติ 2 14 10" xfId="988"/>
    <cellStyle name="ปกติ 2 14 11" xfId="1125"/>
    <cellStyle name="ปกติ 2 14 12" xfId="1163"/>
    <cellStyle name="ปกติ 2 14 13" xfId="1185"/>
    <cellStyle name="ปกติ 2 14 14" xfId="1202"/>
    <cellStyle name="ปกติ 2 14 15" xfId="1234"/>
    <cellStyle name="ปกติ 2 14 16" xfId="1263"/>
    <cellStyle name="ปกติ 2 14 17" xfId="1299"/>
    <cellStyle name="ปกติ 2 14 18" xfId="1321"/>
    <cellStyle name="ปกติ 2 14 19" xfId="1368"/>
    <cellStyle name="ปกติ 2 14 2" xfId="281"/>
    <cellStyle name="ปกติ 2 14 20" xfId="1400"/>
    <cellStyle name="ปกติ 2 14 21" xfId="1426"/>
    <cellStyle name="ปกติ 2 14 22" xfId="1466"/>
    <cellStyle name="ปกติ 2 14 23" xfId="1501"/>
    <cellStyle name="ปกติ 2 14 24" xfId="1804"/>
    <cellStyle name="ปกติ 2 14 25" xfId="1831"/>
    <cellStyle name="ปกติ 2 14 26" xfId="1860"/>
    <cellStyle name="ปกติ 2 14 27" xfId="1891"/>
    <cellStyle name="ปกติ 2 14 28" xfId="1924"/>
    <cellStyle name="ปกติ 2 14 29" xfId="1959"/>
    <cellStyle name="ปกติ 2 14 3" xfId="505"/>
    <cellStyle name="ปกติ 2 14 30" xfId="1996"/>
    <cellStyle name="ปกติ 2 14 31" xfId="2033"/>
    <cellStyle name="ปกติ 2 14 32" xfId="2064"/>
    <cellStyle name="ปกติ 2 14 33" xfId="2122"/>
    <cellStyle name="ปกติ 2 14 34" xfId="2167"/>
    <cellStyle name="ปกติ 2 14 35" xfId="2212"/>
    <cellStyle name="ปกติ 2 14 36" xfId="2259"/>
    <cellStyle name="ปกติ 2 14 37" xfId="2308"/>
    <cellStyle name="ปกติ 2 14 38" xfId="2359"/>
    <cellStyle name="ปกติ 2 14 39" xfId="2412"/>
    <cellStyle name="ปกติ 2 14 4" xfId="545"/>
    <cellStyle name="ปกติ 2 14 40" xfId="2467"/>
    <cellStyle name="ปกติ 2 14 41" xfId="2524"/>
    <cellStyle name="ปกติ 2 14 42" xfId="2579"/>
    <cellStyle name="ปกติ 2 14 43" xfId="2642"/>
    <cellStyle name="ปกติ 2 14 44" xfId="2684"/>
    <cellStyle name="ปกติ 2 14 45" xfId="2727"/>
    <cellStyle name="ปกติ 2 14 46" xfId="2709"/>
    <cellStyle name="ปกติ 2 14 47" xfId="2503"/>
    <cellStyle name="ปกติ 2 14 48" xfId="2810"/>
    <cellStyle name="ปกติ 2 14 49" xfId="2861"/>
    <cellStyle name="ปกติ 2 14 5" xfId="610"/>
    <cellStyle name="ปกติ 2 14 50" xfId="2907"/>
    <cellStyle name="ปกติ 2 14 51" xfId="2954"/>
    <cellStyle name="ปกติ 2 14 52" xfId="3002"/>
    <cellStyle name="ปกติ 2 14 53" xfId="3050"/>
    <cellStyle name="ปกติ 2 14 54" xfId="3098"/>
    <cellStyle name="ปกติ 2 14 55" xfId="3148"/>
    <cellStyle name="ปกติ 2 14 56" xfId="3202"/>
    <cellStyle name="ปกติ 2 14 57" xfId="3154"/>
    <cellStyle name="ปกติ 2 14 58" xfId="3192"/>
    <cellStyle name="ปกติ 2 14 59" xfId="3324"/>
    <cellStyle name="ปกติ 2 14 6" xfId="646"/>
    <cellStyle name="ปกติ 2 14 60" xfId="3375"/>
    <cellStyle name="ปกติ 2 14 61" xfId="3511"/>
    <cellStyle name="ปกติ 2 14 62" xfId="3543"/>
    <cellStyle name="ปกติ 2 14 63" xfId="3593"/>
    <cellStyle name="ปกติ 2 14 64" xfId="3681"/>
    <cellStyle name="ปกติ 2 14 65" xfId="3713"/>
    <cellStyle name="ปกติ 2 14 7" xfId="593"/>
    <cellStyle name="ปกติ 2 14 8" xfId="738"/>
    <cellStyle name="ปกติ 2 14 9" xfId="802"/>
    <cellStyle name="ปกติ 2 15" xfId="55"/>
    <cellStyle name="ปกติ 2 15 10" xfId="990"/>
    <cellStyle name="ปกติ 2 15 11" xfId="1168"/>
    <cellStyle name="ปกติ 2 15 12" xfId="1190"/>
    <cellStyle name="ปกติ 2 15 13" xfId="1205"/>
    <cellStyle name="ปกติ 2 15 14" xfId="1240"/>
    <cellStyle name="ปกติ 2 15 15" xfId="1269"/>
    <cellStyle name="ปกติ 2 15 16" xfId="1303"/>
    <cellStyle name="ปกติ 2 15 17" xfId="1324"/>
    <cellStyle name="ปกติ 2 15 18" xfId="1374"/>
    <cellStyle name="ปกติ 2 15 19" xfId="1404"/>
    <cellStyle name="ปกติ 2 15 2" xfId="283"/>
    <cellStyle name="ปกติ 2 15 20" xfId="1429"/>
    <cellStyle name="ปกติ 2 15 21" xfId="1471"/>
    <cellStyle name="ปกติ 2 15 22" xfId="1504"/>
    <cellStyle name="ปกติ 2 15 23" xfId="1833"/>
    <cellStyle name="ปกติ 2 15 24" xfId="1862"/>
    <cellStyle name="ปกติ 2 15 25" xfId="1893"/>
    <cellStyle name="ปกติ 2 15 26" xfId="1926"/>
    <cellStyle name="ปกติ 2 15 27" xfId="1961"/>
    <cellStyle name="ปกติ 2 15 28" xfId="1998"/>
    <cellStyle name="ปกติ 2 15 29" xfId="2035"/>
    <cellStyle name="ปกติ 2 15 3" xfId="499"/>
    <cellStyle name="ปกติ 2 15 30" xfId="2066"/>
    <cellStyle name="ปกติ 2 15 31" xfId="2124"/>
    <cellStyle name="ปกติ 2 15 32" xfId="2169"/>
    <cellStyle name="ปกติ 2 15 33" xfId="2214"/>
    <cellStyle name="ปกติ 2 15 34" xfId="2261"/>
    <cellStyle name="ปกติ 2 15 35" xfId="2310"/>
    <cellStyle name="ปกติ 2 15 36" xfId="2361"/>
    <cellStyle name="ปกติ 2 15 37" xfId="2414"/>
    <cellStyle name="ปกติ 2 15 38" xfId="2469"/>
    <cellStyle name="ปกติ 2 15 39" xfId="2526"/>
    <cellStyle name="ปกติ 2 15 4" xfId="539"/>
    <cellStyle name="ปกติ 2 15 40" xfId="2581"/>
    <cellStyle name="ปกติ 2 15 41" xfId="2644"/>
    <cellStyle name="ปกติ 2 15 42" xfId="2686"/>
    <cellStyle name="ปกติ 2 15 43" xfId="2729"/>
    <cellStyle name="ปกติ 2 15 44" xfId="2772"/>
    <cellStyle name="ปกติ 2 15 45" xfId="2754"/>
    <cellStyle name="ปกติ 2 15 46" xfId="2624"/>
    <cellStyle name="ปกติ 2 15 47" xfId="2759"/>
    <cellStyle name="ปกติ 2 15 48" xfId="2849"/>
    <cellStyle name="ปกติ 2 15 49" xfId="2875"/>
    <cellStyle name="ปกติ 2 15 5" xfId="604"/>
    <cellStyle name="ปกติ 2 15 50" xfId="2935"/>
    <cellStyle name="ปกติ 2 15 51" xfId="3046"/>
    <cellStyle name="ปกติ 2 15 52" xfId="3030"/>
    <cellStyle name="ปกติ 2 15 53" xfId="3078"/>
    <cellStyle name="ปกติ 2 15 54" xfId="3198"/>
    <cellStyle name="ปกติ 2 15 55" xfId="3169"/>
    <cellStyle name="ปกติ 2 15 56" xfId="3308"/>
    <cellStyle name="ปกติ 2 15 57" xfId="3357"/>
    <cellStyle name="ปกติ 2 15 58" xfId="3382"/>
    <cellStyle name="ปกติ 2 15 59" xfId="3513"/>
    <cellStyle name="ปกติ 2 15 6" xfId="640"/>
    <cellStyle name="ปกติ 2 15 60" xfId="3496"/>
    <cellStyle name="ปกติ 2 15 61" xfId="3590"/>
    <cellStyle name="ปกติ 2 15 62" xfId="3683"/>
    <cellStyle name="ปกติ 2 15 63" xfId="3710"/>
    <cellStyle name="ปกติ 2 15 7" xfId="650"/>
    <cellStyle name="ปกติ 2 15 8" xfId="732"/>
    <cellStyle name="ปกติ 2 15 9" xfId="796"/>
    <cellStyle name="ปกติ 2 16" xfId="58"/>
    <cellStyle name="ปกติ 2 16 10" xfId="992"/>
    <cellStyle name="ปกติ 2 16 11" xfId="1169"/>
    <cellStyle name="ปกติ 2 16 12" xfId="1191"/>
    <cellStyle name="ปกติ 2 16 13" xfId="1207"/>
    <cellStyle name="ปกติ 2 16 14" xfId="1242"/>
    <cellStyle name="ปกติ 2 16 15" xfId="1271"/>
    <cellStyle name="ปกติ 2 16 16" xfId="1305"/>
    <cellStyle name="ปกติ 2 16 17" xfId="1326"/>
    <cellStyle name="ปกติ 2 16 18" xfId="1376"/>
    <cellStyle name="ปกติ 2 16 19" xfId="1406"/>
    <cellStyle name="ปกติ 2 16 2" xfId="286"/>
    <cellStyle name="ปกติ 2 16 20" xfId="1431"/>
    <cellStyle name="ปกติ 2 16 21" xfId="1473"/>
    <cellStyle name="ปกติ 2 16 22" xfId="1506"/>
    <cellStyle name="ปกติ 2 16 23" xfId="1864"/>
    <cellStyle name="ปกติ 2 16 24" xfId="1895"/>
    <cellStyle name="ปกติ 2 16 25" xfId="1928"/>
    <cellStyle name="ปกติ 2 16 26" xfId="1963"/>
    <cellStyle name="ปกติ 2 16 27" xfId="2000"/>
    <cellStyle name="ปกติ 2 16 28" xfId="2037"/>
    <cellStyle name="ปกติ 2 16 29" xfId="2068"/>
    <cellStyle name="ปกติ 2 16 3" xfId="506"/>
    <cellStyle name="ปกติ 2 16 30" xfId="2126"/>
    <cellStyle name="ปกติ 2 16 31" xfId="2171"/>
    <cellStyle name="ปกติ 2 16 32" xfId="2216"/>
    <cellStyle name="ปกติ 2 16 33" xfId="2263"/>
    <cellStyle name="ปกติ 2 16 34" xfId="2312"/>
    <cellStyle name="ปกติ 2 16 35" xfId="2363"/>
    <cellStyle name="ปกติ 2 16 36" xfId="2416"/>
    <cellStyle name="ปกติ 2 16 37" xfId="2471"/>
    <cellStyle name="ปกติ 2 16 38" xfId="2528"/>
    <cellStyle name="ปกติ 2 16 39" xfId="2583"/>
    <cellStyle name="ปกติ 2 16 4" xfId="546"/>
    <cellStyle name="ปกติ 2 16 40" xfId="2646"/>
    <cellStyle name="ปกติ 2 16 41" xfId="2688"/>
    <cellStyle name="ปกติ 2 16 42" xfId="2731"/>
    <cellStyle name="ปกติ 2 16 43" xfId="2774"/>
    <cellStyle name="ปกติ 2 16 44" xfId="2817"/>
    <cellStyle name="ปกติ 2 16 45" xfId="2799"/>
    <cellStyle name="ปกติ 2 16 46" xfId="2768"/>
    <cellStyle name="ปกติ 2 16 47" xfId="2781"/>
    <cellStyle name="ปกติ 2 16 48" xfId="2890"/>
    <cellStyle name="ปกติ 2 16 49" xfId="2942"/>
    <cellStyle name="ปกติ 2 16 5" xfId="611"/>
    <cellStyle name="ปกติ 2 16 50" xfId="2932"/>
    <cellStyle name="ปกติ 2 16 51" xfId="2983"/>
    <cellStyle name="ปกติ 2 16 52" xfId="3027"/>
    <cellStyle name="ปกติ 2 16 53" xfId="3114"/>
    <cellStyle name="ปกติ 2 16 54" xfId="3218"/>
    <cellStyle name="ปกติ 2 16 55" xfId="3304"/>
    <cellStyle name="ปกติ 2 16 56" xfId="3359"/>
    <cellStyle name="ปกติ 2 16 57" xfId="3410"/>
    <cellStyle name="ปกติ 2 16 58" xfId="3515"/>
    <cellStyle name="ปกติ 2 16 59" xfId="3507"/>
    <cellStyle name="ปกติ 2 16 6" xfId="647"/>
    <cellStyle name="ปกติ 2 16 60" xfId="3579"/>
    <cellStyle name="ปกติ 2 16 61" xfId="3685"/>
    <cellStyle name="ปกติ 2 16 62" xfId="3707"/>
    <cellStyle name="ปกติ 2 16 7" xfId="691"/>
    <cellStyle name="ปกติ 2 16 8" xfId="739"/>
    <cellStyle name="ปกติ 2 16 9" xfId="803"/>
    <cellStyle name="ปกติ 2 17" xfId="62"/>
    <cellStyle name="ปกติ 2 17 10" xfId="993"/>
    <cellStyle name="ปกติ 2 17 11" xfId="1192"/>
    <cellStyle name="ปกติ 2 17 12" xfId="1208"/>
    <cellStyle name="ปกติ 2 17 13" xfId="1243"/>
    <cellStyle name="ปกติ 2 17 14" xfId="1272"/>
    <cellStyle name="ปกติ 2 17 15" xfId="1306"/>
    <cellStyle name="ปกติ 2 17 16" xfId="1327"/>
    <cellStyle name="ปกติ 2 17 17" xfId="1377"/>
    <cellStyle name="ปกติ 2 17 18" xfId="1407"/>
    <cellStyle name="ปกติ 2 17 19" xfId="1432"/>
    <cellStyle name="ปกติ 2 17 2" xfId="290"/>
    <cellStyle name="ปกติ 2 17 20" xfId="1474"/>
    <cellStyle name="ปกติ 2 17 21" xfId="1507"/>
    <cellStyle name="ปกติ 2 17 22" xfId="1897"/>
    <cellStyle name="ปกติ 2 17 23" xfId="1930"/>
    <cellStyle name="ปกติ 2 17 24" xfId="1965"/>
    <cellStyle name="ปกติ 2 17 25" xfId="2002"/>
    <cellStyle name="ปกติ 2 17 26" xfId="2039"/>
    <cellStyle name="ปกติ 2 17 27" xfId="2070"/>
    <cellStyle name="ปกติ 2 17 28" xfId="2128"/>
    <cellStyle name="ปกติ 2 17 29" xfId="2173"/>
    <cellStyle name="ปกติ 2 17 3" xfId="508"/>
    <cellStyle name="ปกติ 2 17 30" xfId="2218"/>
    <cellStyle name="ปกติ 2 17 31" xfId="2265"/>
    <cellStyle name="ปกติ 2 17 32" xfId="2314"/>
    <cellStyle name="ปกติ 2 17 33" xfId="2365"/>
    <cellStyle name="ปกติ 2 17 34" xfId="2418"/>
    <cellStyle name="ปกติ 2 17 35" xfId="2473"/>
    <cellStyle name="ปกติ 2 17 36" xfId="2530"/>
    <cellStyle name="ปกติ 2 17 37" xfId="2585"/>
    <cellStyle name="ปกติ 2 17 38" xfId="2648"/>
    <cellStyle name="ปกติ 2 17 39" xfId="2690"/>
    <cellStyle name="ปกติ 2 17 4" xfId="547"/>
    <cellStyle name="ปกติ 2 17 40" xfId="2733"/>
    <cellStyle name="ปกติ 2 17 41" xfId="2776"/>
    <cellStyle name="ปกติ 2 17 42" xfId="2819"/>
    <cellStyle name="ปกติ 2 17 43" xfId="2862"/>
    <cellStyle name="ปกติ 2 17 44" xfId="2906"/>
    <cellStyle name="ปกติ 2 17 45" xfId="2889"/>
    <cellStyle name="ปกติ 2 17 46" xfId="2925"/>
    <cellStyle name="ปกติ 2 17 47" xfId="2970"/>
    <cellStyle name="ปกติ 2 17 48" xfId="2944"/>
    <cellStyle name="ปกติ 2 17 49" xfId="3056"/>
    <cellStyle name="ปกติ 2 17 5" xfId="612"/>
    <cellStyle name="ปกติ 2 17 50" xfId="3104"/>
    <cellStyle name="ปกติ 2 17 51" xfId="3123"/>
    <cellStyle name="ปกติ 2 17 52" xfId="3234"/>
    <cellStyle name="ปกติ 2 17 53" xfId="3300"/>
    <cellStyle name="ปกติ 2 17 54" xfId="3259"/>
    <cellStyle name="ปกติ 2 17 55" xfId="3327"/>
    <cellStyle name="ปกติ 2 17 56" xfId="3517"/>
    <cellStyle name="ปกติ 2 17 57" xfId="3504"/>
    <cellStyle name="ปกติ 2 17 58" xfId="3498"/>
    <cellStyle name="ปกติ 2 17 59" xfId="3686"/>
    <cellStyle name="ปกติ 2 17 6" xfId="649"/>
    <cellStyle name="ปกติ 2 17 60" xfId="3705"/>
    <cellStyle name="ปกติ 2 17 7" xfId="692"/>
    <cellStyle name="ปกติ 2 17 8" xfId="740"/>
    <cellStyle name="ปกติ 2 17 9" xfId="804"/>
    <cellStyle name="ปกติ 2 18" xfId="67"/>
    <cellStyle name="ปกติ 2 18 10" xfId="1206"/>
    <cellStyle name="ปกติ 2 18 11" xfId="1241"/>
    <cellStyle name="ปกติ 2 18 12" xfId="1270"/>
    <cellStyle name="ปกติ 2 18 13" xfId="1304"/>
    <cellStyle name="ปกติ 2 18 14" xfId="1325"/>
    <cellStyle name="ปกติ 2 18 15" xfId="1375"/>
    <cellStyle name="ปกติ 2 18 16" xfId="1405"/>
    <cellStyle name="ปกติ 2 18 17" xfId="1430"/>
    <cellStyle name="ปกติ 2 18 18" xfId="1472"/>
    <cellStyle name="ปกติ 2 18 19" xfId="1505"/>
    <cellStyle name="ปกติ 2 18 2" xfId="295"/>
    <cellStyle name="ปกติ 2 18 20" xfId="1932"/>
    <cellStyle name="ปกติ 2 18 21" xfId="1967"/>
    <cellStyle name="ปกติ 2 18 22" xfId="2004"/>
    <cellStyle name="ปกติ 2 18 23" xfId="2041"/>
    <cellStyle name="ปกติ 2 18 24" xfId="2072"/>
    <cellStyle name="ปกติ 2 18 25" xfId="2130"/>
    <cellStyle name="ปกติ 2 18 26" xfId="2175"/>
    <cellStyle name="ปกติ 2 18 27" xfId="2220"/>
    <cellStyle name="ปกติ 2 18 28" xfId="2267"/>
    <cellStyle name="ปกติ 2 18 29" xfId="2316"/>
    <cellStyle name="ปกติ 2 18 3" xfId="510"/>
    <cellStyle name="ปกติ 2 18 30" xfId="2367"/>
    <cellStyle name="ปกติ 2 18 31" xfId="2420"/>
    <cellStyle name="ปกติ 2 18 32" xfId="2475"/>
    <cellStyle name="ปกติ 2 18 33" xfId="2532"/>
    <cellStyle name="ปกติ 2 18 34" xfId="2587"/>
    <cellStyle name="ปกติ 2 18 35" xfId="2650"/>
    <cellStyle name="ปกติ 2 18 36" xfId="2692"/>
    <cellStyle name="ปกติ 2 18 37" xfId="2735"/>
    <cellStyle name="ปกติ 2 18 38" xfId="2778"/>
    <cellStyle name="ปกติ 2 18 39" xfId="2821"/>
    <cellStyle name="ปกติ 2 18 4" xfId="548"/>
    <cellStyle name="ปกติ 2 18 40" xfId="2864"/>
    <cellStyle name="ปกติ 2 18 41" xfId="2908"/>
    <cellStyle name="ปกติ 2 18 42" xfId="2953"/>
    <cellStyle name="ปกติ 2 18 43" xfId="2999"/>
    <cellStyle name="ปกติ 2 18 44" xfId="2982"/>
    <cellStyle name="ปกติ 2 18 45" xfId="3020"/>
    <cellStyle name="ปกติ 2 18 46" xfId="3068"/>
    <cellStyle name="ปกติ 2 18 47" xfId="3116"/>
    <cellStyle name="ปกติ 2 18 48" xfId="3164"/>
    <cellStyle name="ปกติ 2 18 49" xfId="3299"/>
    <cellStyle name="ปกติ 2 18 5" xfId="614"/>
    <cellStyle name="ปกติ 2 18 50" xfId="3220"/>
    <cellStyle name="ปกติ 2 18 51" xfId="3298"/>
    <cellStyle name="ปกติ 2 18 52" xfId="3302"/>
    <cellStyle name="ปกติ 2 18 53" xfId="3518"/>
    <cellStyle name="ปกติ 2 18 54" xfId="3526"/>
    <cellStyle name="ปกติ 2 18 55" xfId="3580"/>
    <cellStyle name="ปกติ 2 18 56" xfId="3688"/>
    <cellStyle name="ปกติ 2 18 57" xfId="3649"/>
    <cellStyle name="ปกติ 2 18 6" xfId="651"/>
    <cellStyle name="ปกติ 2 18 7" xfId="693"/>
    <cellStyle name="ปกติ 2 18 8" xfId="741"/>
    <cellStyle name="ปกติ 2 18 9" xfId="805"/>
    <cellStyle name="ปกติ 2 19" xfId="73"/>
    <cellStyle name="ปกติ 2 19 10" xfId="1244"/>
    <cellStyle name="ปกติ 2 19 11" xfId="1273"/>
    <cellStyle name="ปกติ 2 19 12" xfId="1307"/>
    <cellStyle name="ปกติ 2 19 13" xfId="1328"/>
    <cellStyle name="ปกติ 2 19 14" xfId="1378"/>
    <cellStyle name="ปกติ 2 19 15" xfId="1408"/>
    <cellStyle name="ปกติ 2 19 16" xfId="1433"/>
    <cellStyle name="ปกติ 2 19 17" xfId="1475"/>
    <cellStyle name="ปกติ 2 19 18" xfId="1508"/>
    <cellStyle name="ปกติ 2 19 19" xfId="1969"/>
    <cellStyle name="ปกติ 2 19 2" xfId="301"/>
    <cellStyle name="ปกติ 2 19 20" xfId="2006"/>
    <cellStyle name="ปกติ 2 19 21" xfId="2043"/>
    <cellStyle name="ปกติ 2 19 22" xfId="2074"/>
    <cellStyle name="ปกติ 2 19 23" xfId="2132"/>
    <cellStyle name="ปกติ 2 19 24" xfId="2177"/>
    <cellStyle name="ปกติ 2 19 25" xfId="2222"/>
    <cellStyle name="ปกติ 2 19 26" xfId="2269"/>
    <cellStyle name="ปกติ 2 19 27" xfId="2318"/>
    <cellStyle name="ปกติ 2 19 28" xfId="2369"/>
    <cellStyle name="ปกติ 2 19 29" xfId="2422"/>
    <cellStyle name="ปกติ 2 19 3" xfId="512"/>
    <cellStyle name="ปกติ 2 19 30" xfId="2477"/>
    <cellStyle name="ปกติ 2 19 31" xfId="2534"/>
    <cellStyle name="ปกติ 2 19 32" xfId="2589"/>
    <cellStyle name="ปกติ 2 19 33" xfId="2652"/>
    <cellStyle name="ปกติ 2 19 34" xfId="2694"/>
    <cellStyle name="ปกติ 2 19 35" xfId="2737"/>
    <cellStyle name="ปกติ 2 19 36" xfId="2780"/>
    <cellStyle name="ปกติ 2 19 37" xfId="2823"/>
    <cellStyle name="ปกติ 2 19 38" xfId="2866"/>
    <cellStyle name="ปกติ 2 19 39" xfId="2910"/>
    <cellStyle name="ปกติ 2 19 4" xfId="549"/>
    <cellStyle name="ปกติ 2 19 40" xfId="2955"/>
    <cellStyle name="ปกติ 2 19 41" xfId="3001"/>
    <cellStyle name="ปกติ 2 19 42" xfId="3047"/>
    <cellStyle name="ปกติ 2 19 43" xfId="3095"/>
    <cellStyle name="ปกติ 2 19 44" xfId="3145"/>
    <cellStyle name="ปกติ 2 19 45" xfId="3197"/>
    <cellStyle name="ปกติ 2 19 46" xfId="3176"/>
    <cellStyle name="ปกติ 2 19 47" xfId="3301"/>
    <cellStyle name="ปกติ 2 19 48" xfId="3231"/>
    <cellStyle name="ปกติ 2 19 49" xfId="3316"/>
    <cellStyle name="ปกติ 2 19 5" xfId="616"/>
    <cellStyle name="ปกติ 2 19 50" xfId="3274"/>
    <cellStyle name="ปกติ 2 19 51" xfId="3520"/>
    <cellStyle name="ปกติ 2 19 52" xfId="3523"/>
    <cellStyle name="ปกติ 2 19 53" xfId="3494"/>
    <cellStyle name="ปกติ 2 19 54" xfId="3689"/>
    <cellStyle name="ปกติ 2 19 55" xfId="3676"/>
    <cellStyle name="ปกติ 2 19 6" xfId="652"/>
    <cellStyle name="ปกติ 2 19 7" xfId="694"/>
    <cellStyle name="ปกติ 2 19 8" xfId="742"/>
    <cellStyle name="ปกติ 2 19 9" xfId="806"/>
    <cellStyle name="ปกติ 2 2" xfId="1"/>
    <cellStyle name="ปกติ 2 20" xfId="80"/>
    <cellStyle name="ปกติ 2 20 10" xfId="1275"/>
    <cellStyle name="ปกติ 2 20 11" xfId="1309"/>
    <cellStyle name="ปกติ 2 20 12" xfId="1329"/>
    <cellStyle name="ปกติ 2 20 13" xfId="1380"/>
    <cellStyle name="ปกติ 2 20 14" xfId="1410"/>
    <cellStyle name="ปกติ 2 20 15" xfId="1434"/>
    <cellStyle name="ปกติ 2 20 16" xfId="1477"/>
    <cellStyle name="ปกติ 2 20 17" xfId="1509"/>
    <cellStyle name="ปกติ 2 20 18" xfId="2008"/>
    <cellStyle name="ปกติ 2 20 19" xfId="2045"/>
    <cellStyle name="ปกติ 2 20 2" xfId="308"/>
    <cellStyle name="ปกติ 2 20 20" xfId="2076"/>
    <cellStyle name="ปกติ 2 20 21" xfId="2134"/>
    <cellStyle name="ปกติ 2 20 22" xfId="2179"/>
    <cellStyle name="ปกติ 2 20 23" xfId="2224"/>
    <cellStyle name="ปกติ 2 20 24" xfId="2271"/>
    <cellStyle name="ปกติ 2 20 25" xfId="2320"/>
    <cellStyle name="ปกติ 2 20 26" xfId="2371"/>
    <cellStyle name="ปกติ 2 20 27" xfId="2424"/>
    <cellStyle name="ปกติ 2 20 28" xfId="2479"/>
    <cellStyle name="ปกติ 2 20 29" xfId="2536"/>
    <cellStyle name="ปกติ 2 20 3" xfId="514"/>
    <cellStyle name="ปกติ 2 20 30" xfId="2591"/>
    <cellStyle name="ปกติ 2 20 31" xfId="2654"/>
    <cellStyle name="ปกติ 2 20 32" xfId="2696"/>
    <cellStyle name="ปกติ 2 20 33" xfId="2739"/>
    <cellStyle name="ปกติ 2 20 34" xfId="2782"/>
    <cellStyle name="ปกติ 2 20 35" xfId="2825"/>
    <cellStyle name="ปกติ 2 20 36" xfId="2868"/>
    <cellStyle name="ปกติ 2 20 37" xfId="2912"/>
    <cellStyle name="ปกติ 2 20 38" xfId="2957"/>
    <cellStyle name="ปกติ 2 20 39" xfId="3003"/>
    <cellStyle name="ปกติ 2 20 4" xfId="550"/>
    <cellStyle name="ปกติ 2 20 40" xfId="3049"/>
    <cellStyle name="ปกติ 2 20 41" xfId="3097"/>
    <cellStyle name="ปกติ 2 20 42" xfId="3147"/>
    <cellStyle name="ปกติ 2 20 43" xfId="3199"/>
    <cellStyle name="ปกติ 2 20 44" xfId="3252"/>
    <cellStyle name="ปกติ 2 20 45" xfId="3303"/>
    <cellStyle name="ปกติ 2 20 46" xfId="3265"/>
    <cellStyle name="ปกติ 2 20 47" xfId="3325"/>
    <cellStyle name="ปกติ 2 20 48" xfId="3374"/>
    <cellStyle name="ปกติ 2 20 49" xfId="3522"/>
    <cellStyle name="ปกติ 2 20 5" xfId="617"/>
    <cellStyle name="ปกติ 2 20 50" xfId="3519"/>
    <cellStyle name="ปกติ 2 20 51" xfId="3521"/>
    <cellStyle name="ปกติ 2 20 52" xfId="3691"/>
    <cellStyle name="ปกติ 2 20 53" xfId="3648"/>
    <cellStyle name="ปกติ 2 20 6" xfId="654"/>
    <cellStyle name="ปกติ 2 20 7" xfId="695"/>
    <cellStyle name="ปกติ 2 20 8" xfId="743"/>
    <cellStyle name="ปกติ 2 20 9" xfId="807"/>
    <cellStyle name="ปกติ 2 21" xfId="88"/>
    <cellStyle name="ปกติ 2 21 10" xfId="1310"/>
    <cellStyle name="ปกติ 2 21 11" xfId="1330"/>
    <cellStyle name="ปกติ 2 21 12" xfId="1382"/>
    <cellStyle name="ปกติ 2 21 13" xfId="1412"/>
    <cellStyle name="ปกติ 2 21 14" xfId="1435"/>
    <cellStyle name="ปกติ 2 21 15" xfId="1479"/>
    <cellStyle name="ปกติ 2 21 16" xfId="1510"/>
    <cellStyle name="ปกติ 2 21 17" xfId="2047"/>
    <cellStyle name="ปกติ 2 21 18" xfId="2078"/>
    <cellStyle name="ปกติ 2 21 19" xfId="2136"/>
    <cellStyle name="ปกติ 2 21 2" xfId="316"/>
    <cellStyle name="ปกติ 2 21 20" xfId="2181"/>
    <cellStyle name="ปกติ 2 21 21" xfId="2226"/>
    <cellStyle name="ปกติ 2 21 22" xfId="2273"/>
    <cellStyle name="ปกติ 2 21 23" xfId="2322"/>
    <cellStyle name="ปกติ 2 21 24" xfId="2373"/>
    <cellStyle name="ปกติ 2 21 25" xfId="2426"/>
    <cellStyle name="ปกติ 2 21 26" xfId="2481"/>
    <cellStyle name="ปกติ 2 21 27" xfId="2538"/>
    <cellStyle name="ปกติ 2 21 28" xfId="2593"/>
    <cellStyle name="ปกติ 2 21 29" xfId="2656"/>
    <cellStyle name="ปกติ 2 21 3" xfId="516"/>
    <cellStyle name="ปกติ 2 21 30" xfId="2698"/>
    <cellStyle name="ปกติ 2 21 31" xfId="2741"/>
    <cellStyle name="ปกติ 2 21 32" xfId="2784"/>
    <cellStyle name="ปกติ 2 21 33" xfId="2827"/>
    <cellStyle name="ปกติ 2 21 34" xfId="2870"/>
    <cellStyle name="ปกติ 2 21 35" xfId="2914"/>
    <cellStyle name="ปกติ 2 21 36" xfId="2959"/>
    <cellStyle name="ปกติ 2 21 37" xfId="3005"/>
    <cellStyle name="ปกติ 2 21 38" xfId="3051"/>
    <cellStyle name="ปกติ 2 21 39" xfId="3099"/>
    <cellStyle name="ปกติ 2 21 4" xfId="551"/>
    <cellStyle name="ปกติ 2 21 40" xfId="3149"/>
    <cellStyle name="ปกติ 2 21 41" xfId="3201"/>
    <cellStyle name="ปกติ 2 21 42" xfId="3254"/>
    <cellStyle name="ปกติ 2 21 43" xfId="3305"/>
    <cellStyle name="ปกติ 2 21 44" xfId="3358"/>
    <cellStyle name="ปกติ 2 21 45" xfId="3341"/>
    <cellStyle name="ปกติ 2 21 46" xfId="3381"/>
    <cellStyle name="ปกติ 2 21 47" xfId="3524"/>
    <cellStyle name="ปกติ 2 21 48" xfId="3516"/>
    <cellStyle name="ปกติ 2 21 49" xfId="3478"/>
    <cellStyle name="ปกติ 2 21 5" xfId="618"/>
    <cellStyle name="ปกติ 2 21 50" xfId="3692"/>
    <cellStyle name="ปกติ 2 21 51" xfId="3693"/>
    <cellStyle name="ปกติ 2 21 6" xfId="655"/>
    <cellStyle name="ปกติ 2 21 7" xfId="696"/>
    <cellStyle name="ปกติ 2 21 8" xfId="744"/>
    <cellStyle name="ปกติ 2 21 9" xfId="808"/>
    <cellStyle name="ปกติ 2 22" xfId="97"/>
    <cellStyle name="ปกติ 2 22 10" xfId="1312"/>
    <cellStyle name="ปกติ 2 22 11" xfId="1331"/>
    <cellStyle name="ปกติ 2 22 12" xfId="1383"/>
    <cellStyle name="ปกติ 2 22 13" xfId="1413"/>
    <cellStyle name="ปกติ 2 22 14" xfId="1436"/>
    <cellStyle name="ปกติ 2 22 15" xfId="1481"/>
    <cellStyle name="ปกติ 2 22 16" xfId="1511"/>
    <cellStyle name="ปกติ 2 22 17" xfId="2049"/>
    <cellStyle name="ปกติ 2 22 18" xfId="2080"/>
    <cellStyle name="ปกติ 2 22 19" xfId="2138"/>
    <cellStyle name="ปกติ 2 22 2" xfId="325"/>
    <cellStyle name="ปกติ 2 22 20" xfId="2183"/>
    <cellStyle name="ปกติ 2 22 21" xfId="2228"/>
    <cellStyle name="ปกติ 2 22 22" xfId="2275"/>
    <cellStyle name="ปกติ 2 22 23" xfId="2324"/>
    <cellStyle name="ปกติ 2 22 24" xfId="2375"/>
    <cellStyle name="ปกติ 2 22 25" xfId="2428"/>
    <cellStyle name="ปกติ 2 22 26" xfId="2483"/>
    <cellStyle name="ปกติ 2 22 27" xfId="2540"/>
    <cellStyle name="ปกติ 2 22 28" xfId="2595"/>
    <cellStyle name="ปกติ 2 22 29" xfId="2658"/>
    <cellStyle name="ปกติ 2 22 3" xfId="518"/>
    <cellStyle name="ปกติ 2 22 30" xfId="2700"/>
    <cellStyle name="ปกติ 2 22 31" xfId="2743"/>
    <cellStyle name="ปกติ 2 22 32" xfId="2786"/>
    <cellStyle name="ปกติ 2 22 33" xfId="2829"/>
    <cellStyle name="ปกติ 2 22 34" xfId="2872"/>
    <cellStyle name="ปกติ 2 22 35" xfId="2916"/>
    <cellStyle name="ปกติ 2 22 36" xfId="2961"/>
    <cellStyle name="ปกติ 2 22 37" xfId="3007"/>
    <cellStyle name="ปกติ 2 22 38" xfId="3053"/>
    <cellStyle name="ปกติ 2 22 39" xfId="3101"/>
    <cellStyle name="ปกติ 2 22 4" xfId="552"/>
    <cellStyle name="ปกติ 2 22 40" xfId="3151"/>
    <cellStyle name="ปกติ 2 22 41" xfId="3203"/>
    <cellStyle name="ปกติ 2 22 42" xfId="3256"/>
    <cellStyle name="ปกติ 2 22 43" xfId="3307"/>
    <cellStyle name="ปกติ 2 22 44" xfId="3360"/>
    <cellStyle name="ปกติ 2 22 45" xfId="3409"/>
    <cellStyle name="ปกติ 2 22 46" xfId="3453"/>
    <cellStyle name="ปกติ 2 22 47" xfId="3525"/>
    <cellStyle name="ปกติ 2 22 48" xfId="3492"/>
    <cellStyle name="ปกติ 2 22 49" xfId="3542"/>
    <cellStyle name="ปกติ 2 22 5" xfId="620"/>
    <cellStyle name="ปกติ 2 22 50" xfId="3694"/>
    <cellStyle name="ปกติ 2 22 51" xfId="3690"/>
    <cellStyle name="ปกติ 2 22 6" xfId="657"/>
    <cellStyle name="ปกติ 2 22 7" xfId="697"/>
    <cellStyle name="ปกติ 2 22 8" xfId="745"/>
    <cellStyle name="ปกติ 2 22 9" xfId="809"/>
    <cellStyle name="ปกติ 2 23" xfId="98"/>
    <cellStyle name="ปกติ 2 23 10" xfId="1385"/>
    <cellStyle name="ปกติ 2 23 11" xfId="1414"/>
    <cellStyle name="ปกติ 2 23 12" xfId="1437"/>
    <cellStyle name="ปกติ 2 23 13" xfId="1483"/>
    <cellStyle name="ปกติ 2 23 14" xfId="1512"/>
    <cellStyle name="ปกติ 2 23 15" xfId="2082"/>
    <cellStyle name="ปกติ 2 23 16" xfId="2140"/>
    <cellStyle name="ปกติ 2 23 17" xfId="2185"/>
    <cellStyle name="ปกติ 2 23 18" xfId="2230"/>
    <cellStyle name="ปกติ 2 23 19" xfId="2277"/>
    <cellStyle name="ปกติ 2 23 2" xfId="326"/>
    <cellStyle name="ปกติ 2 23 20" xfId="2326"/>
    <cellStyle name="ปกติ 2 23 21" xfId="2377"/>
    <cellStyle name="ปกติ 2 23 22" xfId="2430"/>
    <cellStyle name="ปกติ 2 23 23" xfId="2485"/>
    <cellStyle name="ปกติ 2 23 24" xfId="2542"/>
    <cellStyle name="ปกติ 2 23 25" xfId="2597"/>
    <cellStyle name="ปกติ 2 23 26" xfId="2660"/>
    <cellStyle name="ปกติ 2 23 27" xfId="2702"/>
    <cellStyle name="ปกติ 2 23 28" xfId="2745"/>
    <cellStyle name="ปกติ 2 23 29" xfId="2788"/>
    <cellStyle name="ปกติ 2 23 3" xfId="553"/>
    <cellStyle name="ปกติ 2 23 30" xfId="2831"/>
    <cellStyle name="ปกติ 2 23 31" xfId="2874"/>
    <cellStyle name="ปกติ 2 23 32" xfId="2918"/>
    <cellStyle name="ปกติ 2 23 33" xfId="2963"/>
    <cellStyle name="ปกติ 2 23 34" xfId="3009"/>
    <cellStyle name="ปกติ 2 23 35" xfId="3055"/>
    <cellStyle name="ปกติ 2 23 36" xfId="3103"/>
    <cellStyle name="ปกติ 2 23 37" xfId="3153"/>
    <cellStyle name="ปกติ 2 23 38" xfId="3205"/>
    <cellStyle name="ปกติ 2 23 39" xfId="3258"/>
    <cellStyle name="ปกติ 2 23 4" xfId="622"/>
    <cellStyle name="ปกติ 2 23 40" xfId="3309"/>
    <cellStyle name="ปกติ 2 23 41" xfId="3362"/>
    <cellStyle name="ปกติ 2 23 42" xfId="3411"/>
    <cellStyle name="ปกติ 2 23 43" xfId="3454"/>
    <cellStyle name="ปกติ 2 23 44" xfId="3527"/>
    <cellStyle name="ปกติ 2 23 45" xfId="3489"/>
    <cellStyle name="ปกติ 2 23 46" xfId="3554"/>
    <cellStyle name="ปกติ 2 23 47" xfId="3695"/>
    <cellStyle name="ปกติ 2 23 48" xfId="3687"/>
    <cellStyle name="ปกติ 2 23 5" xfId="658"/>
    <cellStyle name="ปกติ 2 23 6" xfId="698"/>
    <cellStyle name="ปกติ 2 23 7" xfId="746"/>
    <cellStyle name="ปกติ 2 23 8" xfId="810"/>
    <cellStyle name="ปกติ 2 23 9" xfId="1332"/>
    <cellStyle name="ปกติ 2 24" xfId="100"/>
    <cellStyle name="ปกติ 2 24 10" xfId="1415"/>
    <cellStyle name="ปกติ 2 24 11" xfId="1438"/>
    <cellStyle name="ปกติ 2 24 12" xfId="1484"/>
    <cellStyle name="ปกติ 2 24 13" xfId="1513"/>
    <cellStyle name="ปกติ 2 24 14" xfId="2142"/>
    <cellStyle name="ปกติ 2 24 15" xfId="2187"/>
    <cellStyle name="ปกติ 2 24 16" xfId="2232"/>
    <cellStyle name="ปกติ 2 24 17" xfId="2279"/>
    <cellStyle name="ปกติ 2 24 18" xfId="2328"/>
    <cellStyle name="ปกติ 2 24 19" xfId="2379"/>
    <cellStyle name="ปกติ 2 24 2" xfId="328"/>
    <cellStyle name="ปกติ 2 24 20" xfId="2432"/>
    <cellStyle name="ปกติ 2 24 21" xfId="2487"/>
    <cellStyle name="ปกติ 2 24 22" xfId="2544"/>
    <cellStyle name="ปกติ 2 24 23" xfId="2599"/>
    <cellStyle name="ปกติ 2 24 24" xfId="2662"/>
    <cellStyle name="ปกติ 2 24 25" xfId="2704"/>
    <cellStyle name="ปกติ 2 24 26" xfId="2747"/>
    <cellStyle name="ปกติ 2 24 27" xfId="2790"/>
    <cellStyle name="ปกติ 2 24 28" xfId="2833"/>
    <cellStyle name="ปกติ 2 24 29" xfId="2876"/>
    <cellStyle name="ปกติ 2 24 3" xfId="554"/>
    <cellStyle name="ปกติ 2 24 30" xfId="2920"/>
    <cellStyle name="ปกติ 2 24 31" xfId="2965"/>
    <cellStyle name="ปกติ 2 24 32" xfId="3011"/>
    <cellStyle name="ปกติ 2 24 33" xfId="3057"/>
    <cellStyle name="ปกติ 2 24 34" xfId="3105"/>
    <cellStyle name="ปกติ 2 24 35" xfId="3155"/>
    <cellStyle name="ปกติ 2 24 36" xfId="3207"/>
    <cellStyle name="ปกติ 2 24 37" xfId="3260"/>
    <cellStyle name="ปกติ 2 24 38" xfId="3311"/>
    <cellStyle name="ปกติ 2 24 39" xfId="3364"/>
    <cellStyle name="ปกติ 2 24 4" xfId="624"/>
    <cellStyle name="ปกติ 2 24 40" xfId="3412"/>
    <cellStyle name="ปกติ 2 24 41" xfId="3455"/>
    <cellStyle name="ปกติ 2 24 42" xfId="3529"/>
    <cellStyle name="ปกติ 2 24 43" xfId="3581"/>
    <cellStyle name="ปกติ 2 24 44" xfId="3565"/>
    <cellStyle name="ปกติ 2 24 45" xfId="3697"/>
    <cellStyle name="ปกติ 2 24 46" xfId="3666"/>
    <cellStyle name="ปกติ 2 24 5" xfId="660"/>
    <cellStyle name="ปกติ 2 24 6" xfId="699"/>
    <cellStyle name="ปกติ 2 24 7" xfId="747"/>
    <cellStyle name="ปกติ 2 24 8" xfId="811"/>
    <cellStyle name="ปกติ 2 24 9" xfId="1387"/>
    <cellStyle name="ปกติ 2 25" xfId="103"/>
    <cellStyle name="ปกติ 2 25 10" xfId="1439"/>
    <cellStyle name="ปกติ 2 25 11" xfId="1485"/>
    <cellStyle name="ปกติ 2 25 12" xfId="1514"/>
    <cellStyle name="ปกติ 2 25 13" xfId="2233"/>
    <cellStyle name="ปกติ 2 25 14" xfId="2280"/>
    <cellStyle name="ปกติ 2 25 15" xfId="2329"/>
    <cellStyle name="ปกติ 2 25 16" xfId="2380"/>
    <cellStyle name="ปกติ 2 25 17" xfId="2433"/>
    <cellStyle name="ปกติ 2 25 18" xfId="2488"/>
    <cellStyle name="ปกติ 2 25 19" xfId="2545"/>
    <cellStyle name="ปกติ 2 25 2" xfId="331"/>
    <cellStyle name="ปกติ 2 25 20" xfId="2600"/>
    <cellStyle name="ปกติ 2 25 21" xfId="2663"/>
    <cellStyle name="ปกติ 2 25 22" xfId="2705"/>
    <cellStyle name="ปกติ 2 25 23" xfId="2748"/>
    <cellStyle name="ปกติ 2 25 24" xfId="2791"/>
    <cellStyle name="ปกติ 2 25 25" xfId="2834"/>
    <cellStyle name="ปกติ 2 25 26" xfId="2877"/>
    <cellStyle name="ปกติ 2 25 27" xfId="2921"/>
    <cellStyle name="ปกติ 2 25 28" xfId="2966"/>
    <cellStyle name="ปกติ 2 25 29" xfId="3012"/>
    <cellStyle name="ปกติ 2 25 3" xfId="555"/>
    <cellStyle name="ปกติ 2 25 30" xfId="3058"/>
    <cellStyle name="ปกติ 2 25 31" xfId="3106"/>
    <cellStyle name="ปกติ 2 25 32" xfId="3156"/>
    <cellStyle name="ปกติ 2 25 33" xfId="3208"/>
    <cellStyle name="ปกติ 2 25 34" xfId="3261"/>
    <cellStyle name="ปกติ 2 25 35" xfId="3312"/>
    <cellStyle name="ปกติ 2 25 36" xfId="3365"/>
    <cellStyle name="ปกติ 2 25 37" xfId="3413"/>
    <cellStyle name="ปกติ 2 25 38" xfId="3456"/>
    <cellStyle name="ปกติ 2 25 39" xfId="3530"/>
    <cellStyle name="ปกติ 2 25 4" xfId="625"/>
    <cellStyle name="ปกติ 2 25 40" xfId="3582"/>
    <cellStyle name="ปกติ 2 25 41" xfId="3625"/>
    <cellStyle name="ปกติ 2 25 42" xfId="3698"/>
    <cellStyle name="ปกติ 2 25 43" xfId="3664"/>
    <cellStyle name="ปกติ 2 25 5" xfId="662"/>
    <cellStyle name="ปกติ 2 25 6" xfId="700"/>
    <cellStyle name="ปกติ 2 25 7" xfId="748"/>
    <cellStyle name="ปกติ 2 25 8" xfId="812"/>
    <cellStyle name="ปกติ 2 25 9" xfId="1416"/>
    <cellStyle name="ปกติ 2 26" xfId="107"/>
    <cellStyle name="ปกติ 2 26 10" xfId="1486"/>
    <cellStyle name="ปกติ 2 26 11" xfId="1515"/>
    <cellStyle name="ปกติ 2 26 12" xfId="2281"/>
    <cellStyle name="ปกติ 2 26 13" xfId="2330"/>
    <cellStyle name="ปกติ 2 26 14" xfId="2381"/>
    <cellStyle name="ปกติ 2 26 15" xfId="2434"/>
    <cellStyle name="ปกติ 2 26 16" xfId="2489"/>
    <cellStyle name="ปกติ 2 26 17" xfId="2546"/>
    <cellStyle name="ปกติ 2 26 18" xfId="2601"/>
    <cellStyle name="ปกติ 2 26 19" xfId="2664"/>
    <cellStyle name="ปกติ 2 26 2" xfId="335"/>
    <cellStyle name="ปกติ 2 26 20" xfId="2706"/>
    <cellStyle name="ปกติ 2 26 21" xfId="2749"/>
    <cellStyle name="ปกติ 2 26 22" xfId="2792"/>
    <cellStyle name="ปกติ 2 26 23" xfId="2835"/>
    <cellStyle name="ปกติ 2 26 24" xfId="2878"/>
    <cellStyle name="ปกติ 2 26 25" xfId="2922"/>
    <cellStyle name="ปกติ 2 26 26" xfId="2967"/>
    <cellStyle name="ปกติ 2 26 27" xfId="3013"/>
    <cellStyle name="ปกติ 2 26 28" xfId="3059"/>
    <cellStyle name="ปกติ 2 26 29" xfId="3107"/>
    <cellStyle name="ปกติ 2 26 3" xfId="556"/>
    <cellStyle name="ปกติ 2 26 30" xfId="3157"/>
    <cellStyle name="ปกติ 2 26 31" xfId="3209"/>
    <cellStyle name="ปกติ 2 26 32" xfId="3262"/>
    <cellStyle name="ปกติ 2 26 33" xfId="3313"/>
    <cellStyle name="ปกติ 2 26 34" xfId="3366"/>
    <cellStyle name="ปกติ 2 26 35" xfId="3414"/>
    <cellStyle name="ปกติ 2 26 36" xfId="3457"/>
    <cellStyle name="ปกติ 2 26 37" xfId="3531"/>
    <cellStyle name="ปกติ 2 26 38" xfId="3583"/>
    <cellStyle name="ปกติ 2 26 39" xfId="3626"/>
    <cellStyle name="ปกติ 2 26 4" xfId="627"/>
    <cellStyle name="ปกติ 2 26 40" xfId="3699"/>
    <cellStyle name="ปกติ 2 26 41" xfId="3661"/>
    <cellStyle name="ปกติ 2 26 5" xfId="663"/>
    <cellStyle name="ปกติ 2 26 6" xfId="701"/>
    <cellStyle name="ปกติ 2 26 7" xfId="749"/>
    <cellStyle name="ปกติ 2 26 8" xfId="813"/>
    <cellStyle name="ปกติ 2 26 9" xfId="1440"/>
    <cellStyle name="ปกติ 2 27" xfId="112"/>
    <cellStyle name="ปกติ 2 27 10" xfId="1517"/>
    <cellStyle name="ปกติ 2 27 11" xfId="2332"/>
    <cellStyle name="ปกติ 2 27 12" xfId="2383"/>
    <cellStyle name="ปกติ 2 27 13" xfId="2436"/>
    <cellStyle name="ปกติ 2 27 14" xfId="2491"/>
    <cellStyle name="ปกติ 2 27 15" xfId="2548"/>
    <cellStyle name="ปกติ 2 27 16" xfId="2603"/>
    <cellStyle name="ปกติ 2 27 17" xfId="2666"/>
    <cellStyle name="ปกติ 2 27 18" xfId="2708"/>
    <cellStyle name="ปกติ 2 27 19" xfId="2751"/>
    <cellStyle name="ปกติ 2 27 2" xfId="340"/>
    <cellStyle name="ปกติ 2 27 20" xfId="2794"/>
    <cellStyle name="ปกติ 2 27 21" xfId="2837"/>
    <cellStyle name="ปกติ 2 27 22" xfId="2880"/>
    <cellStyle name="ปกติ 2 27 23" xfId="2924"/>
    <cellStyle name="ปกติ 2 27 24" xfId="2969"/>
    <cellStyle name="ปกติ 2 27 25" xfId="3015"/>
    <cellStyle name="ปกติ 2 27 26" xfId="3061"/>
    <cellStyle name="ปกติ 2 27 27" xfId="3109"/>
    <cellStyle name="ปกติ 2 27 28" xfId="3159"/>
    <cellStyle name="ปกติ 2 27 29" xfId="3211"/>
    <cellStyle name="ปกติ 2 27 3" xfId="558"/>
    <cellStyle name="ปกติ 2 27 30" xfId="3264"/>
    <cellStyle name="ปกติ 2 27 31" xfId="3315"/>
    <cellStyle name="ปกติ 2 27 32" xfId="3368"/>
    <cellStyle name="ปกติ 2 27 33" xfId="3416"/>
    <cellStyle name="ปกติ 2 27 34" xfId="3459"/>
    <cellStyle name="ปกติ 2 27 35" xfId="3533"/>
    <cellStyle name="ปกติ 2 27 36" xfId="3585"/>
    <cellStyle name="ปกติ 2 27 37" xfId="3628"/>
    <cellStyle name="ปกติ 2 27 38" xfId="3701"/>
    <cellStyle name="ปกติ 2 27 39" xfId="3655"/>
    <cellStyle name="ปกติ 2 27 4" xfId="629"/>
    <cellStyle name="ปกติ 2 27 5" xfId="665"/>
    <cellStyle name="ปกติ 2 27 6" xfId="703"/>
    <cellStyle name="ปกติ 2 27 7" xfId="751"/>
    <cellStyle name="ปกติ 2 27 8" xfId="815"/>
    <cellStyle name="ปกติ 2 27 9" xfId="1488"/>
    <cellStyle name="ปกติ 2 28" xfId="118"/>
    <cellStyle name="ปกติ 2 28 10" xfId="2385"/>
    <cellStyle name="ปกติ 2 28 11" xfId="2438"/>
    <cellStyle name="ปกติ 2 28 12" xfId="2493"/>
    <cellStyle name="ปกติ 2 28 13" xfId="2550"/>
    <cellStyle name="ปกติ 2 28 14" xfId="2605"/>
    <cellStyle name="ปกติ 2 28 15" xfId="2668"/>
    <cellStyle name="ปกติ 2 28 16" xfId="2710"/>
    <cellStyle name="ปกติ 2 28 17" xfId="2753"/>
    <cellStyle name="ปกติ 2 28 18" xfId="2796"/>
    <cellStyle name="ปกติ 2 28 19" xfId="2839"/>
    <cellStyle name="ปกติ 2 28 2" xfId="346"/>
    <cellStyle name="ปกติ 2 28 20" xfId="2882"/>
    <cellStyle name="ปกติ 2 28 21" xfId="2926"/>
    <cellStyle name="ปกติ 2 28 22" xfId="2971"/>
    <cellStyle name="ปกติ 2 28 23" xfId="3017"/>
    <cellStyle name="ปกติ 2 28 24" xfId="3063"/>
    <cellStyle name="ปกติ 2 28 25" xfId="3111"/>
    <cellStyle name="ปกติ 2 28 26" xfId="3161"/>
    <cellStyle name="ปกติ 2 28 27" xfId="3213"/>
    <cellStyle name="ปกติ 2 28 28" xfId="3266"/>
    <cellStyle name="ปกติ 2 28 29" xfId="3317"/>
    <cellStyle name="ปกติ 2 28 3" xfId="560"/>
    <cellStyle name="ปกติ 2 28 30" xfId="3370"/>
    <cellStyle name="ปกติ 2 28 31" xfId="3417"/>
    <cellStyle name="ปกติ 2 28 32" xfId="3460"/>
    <cellStyle name="ปกติ 2 28 33" xfId="3535"/>
    <cellStyle name="ปกติ 2 28 34" xfId="3586"/>
    <cellStyle name="ปกติ 2 28 35" xfId="3629"/>
    <cellStyle name="ปกติ 2 28 36" xfId="3702"/>
    <cellStyle name="ปกติ 2 28 37" xfId="3743"/>
    <cellStyle name="ปกติ 2 28 4" xfId="630"/>
    <cellStyle name="ปกติ 2 28 5" xfId="667"/>
    <cellStyle name="ปกติ 2 28 6" xfId="704"/>
    <cellStyle name="ปกติ 2 28 7" xfId="752"/>
    <cellStyle name="ปกติ 2 28 8" xfId="816"/>
    <cellStyle name="ปกติ 2 28 9" xfId="1518"/>
    <cellStyle name="ปกติ 2 29" xfId="125"/>
    <cellStyle name="ปกติ 2 29 10" xfId="2440"/>
    <cellStyle name="ปกติ 2 29 11" xfId="2495"/>
    <cellStyle name="ปกติ 2 29 12" xfId="2552"/>
    <cellStyle name="ปกติ 2 29 13" xfId="2607"/>
    <cellStyle name="ปกติ 2 29 14" xfId="2670"/>
    <cellStyle name="ปกติ 2 29 15" xfId="2712"/>
    <cellStyle name="ปกติ 2 29 16" xfId="2755"/>
    <cellStyle name="ปกติ 2 29 17" xfId="2798"/>
    <cellStyle name="ปกติ 2 29 18" xfId="2841"/>
    <cellStyle name="ปกติ 2 29 19" xfId="2884"/>
    <cellStyle name="ปกติ 2 29 2" xfId="353"/>
    <cellStyle name="ปกติ 2 29 20" xfId="2928"/>
    <cellStyle name="ปกติ 2 29 21" xfId="2973"/>
    <cellStyle name="ปกติ 2 29 22" xfId="3019"/>
    <cellStyle name="ปกติ 2 29 23" xfId="3065"/>
    <cellStyle name="ปกติ 2 29 24" xfId="3113"/>
    <cellStyle name="ปกติ 2 29 25" xfId="3163"/>
    <cellStyle name="ปกติ 2 29 26" xfId="3215"/>
    <cellStyle name="ปกติ 2 29 27" xfId="3268"/>
    <cellStyle name="ปกติ 2 29 28" xfId="3319"/>
    <cellStyle name="ปกติ 2 29 29" xfId="3371"/>
    <cellStyle name="ปกติ 2 29 3" xfId="562"/>
    <cellStyle name="ปกติ 2 29 30" xfId="3419"/>
    <cellStyle name="ปกติ 2 29 31" xfId="3461"/>
    <cellStyle name="ปกติ 2 29 32" xfId="3537"/>
    <cellStyle name="ปกติ 2 29 33" xfId="3587"/>
    <cellStyle name="ปกติ 2 29 34" xfId="3630"/>
    <cellStyle name="ปกติ 2 29 35" xfId="3703"/>
    <cellStyle name="ปกติ 2 29 36" xfId="3744"/>
    <cellStyle name="ปกติ 2 29 4" xfId="631"/>
    <cellStyle name="ปกติ 2 29 5" xfId="669"/>
    <cellStyle name="ปกติ 2 29 6" xfId="705"/>
    <cellStyle name="ปกติ 2 29 7" xfId="753"/>
    <cellStyle name="ปกติ 2 29 8" xfId="817"/>
    <cellStyle name="ปกติ 2 29 9" xfId="1519"/>
    <cellStyle name="ปกติ 2 3" xfId="2"/>
    <cellStyle name="ปกติ 2 30" xfId="133"/>
    <cellStyle name="ปกติ 2 30 10" xfId="2497"/>
    <cellStyle name="ปกติ 2 30 11" xfId="2554"/>
    <cellStyle name="ปกติ 2 30 12" xfId="2609"/>
    <cellStyle name="ปกติ 2 30 13" xfId="2672"/>
    <cellStyle name="ปกติ 2 30 14" xfId="2714"/>
    <cellStyle name="ปกติ 2 30 15" xfId="2757"/>
    <cellStyle name="ปกติ 2 30 16" xfId="2800"/>
    <cellStyle name="ปกติ 2 30 17" xfId="2843"/>
    <cellStyle name="ปกติ 2 30 18" xfId="2886"/>
    <cellStyle name="ปกติ 2 30 19" xfId="2930"/>
    <cellStyle name="ปกติ 2 30 2" xfId="361"/>
    <cellStyle name="ปกติ 2 30 20" xfId="2975"/>
    <cellStyle name="ปกติ 2 30 21" xfId="3021"/>
    <cellStyle name="ปกติ 2 30 22" xfId="3067"/>
    <cellStyle name="ปกติ 2 30 23" xfId="3115"/>
    <cellStyle name="ปกติ 2 30 24" xfId="3165"/>
    <cellStyle name="ปกติ 2 30 25" xfId="3217"/>
    <cellStyle name="ปกติ 2 30 26" xfId="3270"/>
    <cellStyle name="ปกติ 2 30 27" xfId="3320"/>
    <cellStyle name="ปกติ 2 30 28" xfId="3373"/>
    <cellStyle name="ปกติ 2 30 29" xfId="3420"/>
    <cellStyle name="ปกติ 2 30 3" xfId="564"/>
    <cellStyle name="ปกติ 2 30 30" xfId="3462"/>
    <cellStyle name="ปกติ 2 30 31" xfId="3539"/>
    <cellStyle name="ปกติ 2 30 32" xfId="3588"/>
    <cellStyle name="ปกติ 2 30 33" xfId="3631"/>
    <cellStyle name="ปกติ 2 30 34" xfId="3704"/>
    <cellStyle name="ปกติ 2 30 35" xfId="3745"/>
    <cellStyle name="ปกติ 2 30 4" xfId="632"/>
    <cellStyle name="ปกติ 2 30 5" xfId="671"/>
    <cellStyle name="ปกติ 2 30 6" xfId="706"/>
    <cellStyle name="ปกติ 2 30 7" xfId="754"/>
    <cellStyle name="ปกติ 2 30 8" xfId="818"/>
    <cellStyle name="ปกติ 2 30 9" xfId="1520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10" xfId="2991"/>
    <cellStyle name="ปกติ 2 38 11" xfId="3036"/>
    <cellStyle name="ปกติ 2 38 12" xfId="3083"/>
    <cellStyle name="ปกติ 2 38 13" xfId="3131"/>
    <cellStyle name="ปกติ 2 38 14" xfId="3181"/>
    <cellStyle name="ปกติ 2 38 15" xfId="3233"/>
    <cellStyle name="ปกติ 2 38 16" xfId="3283"/>
    <cellStyle name="ปกติ 2 38 17" xfId="3336"/>
    <cellStyle name="ปกติ 2 38 18" xfId="3387"/>
    <cellStyle name="ปกติ 2 38 19" xfId="3430"/>
    <cellStyle name="ปกติ 2 38 2" xfId="370"/>
    <cellStyle name="ปกติ 2 38 20" xfId="3465"/>
    <cellStyle name="ปกติ 2 38 21" xfId="3553"/>
    <cellStyle name="ปกติ 2 38 22" xfId="3601"/>
    <cellStyle name="ปกติ 2 38 23" xfId="3634"/>
    <cellStyle name="ปกติ 2 38 24" xfId="3715"/>
    <cellStyle name="ปกติ 2 38 25" xfId="3748"/>
    <cellStyle name="ปกติ 2 38 3" xfId="678"/>
    <cellStyle name="ปกติ 2 38 4" xfId="709"/>
    <cellStyle name="ปกติ 2 38 5" xfId="757"/>
    <cellStyle name="ปกติ 2 38 6" xfId="821"/>
    <cellStyle name="ปกติ 2 38 7" xfId="1523"/>
    <cellStyle name="ปกติ 2 38 8" xfId="2902"/>
    <cellStyle name="ปกติ 2 38 9" xfId="2946"/>
    <cellStyle name="ปกติ 2 39" xfId="234"/>
    <cellStyle name="ปกติ 2 39 10" xfId="3085"/>
    <cellStyle name="ปกติ 2 39 11" xfId="3133"/>
    <cellStyle name="ปกติ 2 39 12" xfId="3183"/>
    <cellStyle name="ปกติ 2 39 13" xfId="3235"/>
    <cellStyle name="ปกติ 2 39 14" xfId="3285"/>
    <cellStyle name="ปกติ 2 39 15" xfId="3338"/>
    <cellStyle name="ปกติ 2 39 16" xfId="3389"/>
    <cellStyle name="ปกติ 2 39 17" xfId="3432"/>
    <cellStyle name="ปกติ 2 39 18" xfId="3466"/>
    <cellStyle name="ปกติ 2 39 19" xfId="3555"/>
    <cellStyle name="ปกติ 2 39 2" xfId="371"/>
    <cellStyle name="ปกติ 2 39 20" xfId="3602"/>
    <cellStyle name="ปกติ 2 39 21" xfId="3635"/>
    <cellStyle name="ปกติ 2 39 22" xfId="3717"/>
    <cellStyle name="ปกติ 2 39 23" xfId="3749"/>
    <cellStyle name="ปกติ 2 39 3" xfId="680"/>
    <cellStyle name="ปกติ 2 39 4" xfId="710"/>
    <cellStyle name="ปกติ 2 39 5" xfId="758"/>
    <cellStyle name="ปกติ 2 39 6" xfId="822"/>
    <cellStyle name="ปกติ 2 39 7" xfId="2948"/>
    <cellStyle name="ปกติ 2 39 8" xfId="2993"/>
    <cellStyle name="ปกติ 2 39 9" xfId="3038"/>
    <cellStyle name="ปกติ 2 4" xfId="4"/>
    <cellStyle name="ปกติ 2 40" xfId="236"/>
    <cellStyle name="ปกติ 2 40 10" xfId="3135"/>
    <cellStyle name="ปกติ 2 40 11" xfId="3185"/>
    <cellStyle name="ปกติ 2 40 12" xfId="3237"/>
    <cellStyle name="ปกติ 2 40 13" xfId="3287"/>
    <cellStyle name="ปกติ 2 40 14" xfId="3340"/>
    <cellStyle name="ปกติ 2 40 15" xfId="3391"/>
    <cellStyle name="ปกติ 2 40 16" xfId="3434"/>
    <cellStyle name="ปกติ 2 40 17" xfId="3467"/>
    <cellStyle name="ปกติ 2 40 18" xfId="3556"/>
    <cellStyle name="ปกติ 2 40 19" xfId="3603"/>
    <cellStyle name="ปกติ 2 40 2" xfId="373"/>
    <cellStyle name="ปกติ 2 40 20" xfId="3636"/>
    <cellStyle name="ปกติ 2 40 21" xfId="3719"/>
    <cellStyle name="ปกติ 2 40 22" xfId="3750"/>
    <cellStyle name="ปกติ 2 40 3" xfId="682"/>
    <cellStyle name="ปกติ 2 40 4" xfId="711"/>
    <cellStyle name="ปกติ 2 40 5" xfId="759"/>
    <cellStyle name="ปกติ 2 40 6" xfId="823"/>
    <cellStyle name="ปกติ 2 40 7" xfId="2995"/>
    <cellStyle name="ปกติ 2 40 8" xfId="3040"/>
    <cellStyle name="ปกติ 2 40 9" xfId="3087"/>
    <cellStyle name="ปกติ 2 41" xfId="239"/>
    <cellStyle name="ปกติ 2 41 10" xfId="3187"/>
    <cellStyle name="ปกติ 2 41 11" xfId="3239"/>
    <cellStyle name="ปกติ 2 41 12" xfId="3289"/>
    <cellStyle name="ปกติ 2 41 13" xfId="3342"/>
    <cellStyle name="ปกติ 2 41 14" xfId="3393"/>
    <cellStyle name="ปกติ 2 41 15" xfId="3436"/>
    <cellStyle name="ปกติ 2 41 16" xfId="3468"/>
    <cellStyle name="ปกติ 2 41 17" xfId="3558"/>
    <cellStyle name="ปกติ 2 41 18" xfId="3605"/>
    <cellStyle name="ปกติ 2 41 19" xfId="3637"/>
    <cellStyle name="ปกติ 2 41 2" xfId="376"/>
    <cellStyle name="ปกติ 2 41 20" xfId="3720"/>
    <cellStyle name="ปกติ 2 41 21" xfId="3751"/>
    <cellStyle name="ปกติ 2 41 3" xfId="684"/>
    <cellStyle name="ปกติ 2 41 4" xfId="712"/>
    <cellStyle name="ปกติ 2 41 5" xfId="760"/>
    <cellStyle name="ปกติ 2 41 6" xfId="824"/>
    <cellStyle name="ปกติ 2 41 7" xfId="3042"/>
    <cellStyle name="ปกติ 2 41 8" xfId="3089"/>
    <cellStyle name="ปกติ 2 41 9" xfId="3137"/>
    <cellStyle name="ปกติ 2 42" xfId="243"/>
    <cellStyle name="ปกติ 2 42 10" xfId="3241"/>
    <cellStyle name="ปกติ 2 42 11" xfId="3291"/>
    <cellStyle name="ปกติ 2 42 12" xfId="3344"/>
    <cellStyle name="ปกติ 2 42 13" xfId="3394"/>
    <cellStyle name="ปกติ 2 42 14" xfId="3438"/>
    <cellStyle name="ปกติ 2 42 15" xfId="3469"/>
    <cellStyle name="ปกติ 2 42 16" xfId="3560"/>
    <cellStyle name="ปกติ 2 42 17" xfId="3607"/>
    <cellStyle name="ปกติ 2 42 18" xfId="3638"/>
    <cellStyle name="ปกติ 2 42 19" xfId="3721"/>
    <cellStyle name="ปกติ 2 42 2" xfId="380"/>
    <cellStyle name="ปกติ 2 42 20" xfId="3752"/>
    <cellStyle name="ปกติ 2 42 3" xfId="686"/>
    <cellStyle name="ปกติ 2 42 4" xfId="713"/>
    <cellStyle name="ปกติ 2 42 5" xfId="761"/>
    <cellStyle name="ปกติ 2 42 6" xfId="825"/>
    <cellStyle name="ปกติ 2 42 7" xfId="3091"/>
    <cellStyle name="ปกติ 2 42 8" xfId="3139"/>
    <cellStyle name="ปกติ 2 42 9" xfId="3189"/>
    <cellStyle name="ปกติ 2 43" xfId="248"/>
    <cellStyle name="ปกติ 2 43 10" xfId="3396"/>
    <cellStyle name="ปกติ 2 43 11" xfId="3439"/>
    <cellStyle name="ปกติ 2 43 12" xfId="3470"/>
    <cellStyle name="ปกติ 2 43 13" xfId="3562"/>
    <cellStyle name="ปกติ 2 43 14" xfId="3609"/>
    <cellStyle name="ปกติ 2 43 15" xfId="3639"/>
    <cellStyle name="ปกติ 2 43 16" xfId="3723"/>
    <cellStyle name="ปกติ 2 43 17" xfId="3753"/>
    <cellStyle name="ปกติ 2 43 2" xfId="385"/>
    <cellStyle name="ปกติ 2 43 3" xfId="762"/>
    <cellStyle name="ปกติ 2 43 4" xfId="826"/>
    <cellStyle name="ปกติ 2 43 5" xfId="3141"/>
    <cellStyle name="ปกติ 2 43 6" xfId="3191"/>
    <cellStyle name="ปกติ 2 43 7" xfId="3243"/>
    <cellStyle name="ปกติ 2 43 8" xfId="3292"/>
    <cellStyle name="ปกติ 2 43 9" xfId="3346"/>
    <cellStyle name="ปกติ 2 44" xfId="254"/>
    <cellStyle name="ปกติ 2 44 10" xfId="3441"/>
    <cellStyle name="ปกติ 2 44 11" xfId="3471"/>
    <cellStyle name="ปกติ 2 44 12" xfId="3564"/>
    <cellStyle name="ปกติ 2 44 13" xfId="3611"/>
    <cellStyle name="ปกติ 2 44 14" xfId="3640"/>
    <cellStyle name="ปกติ 2 44 15" xfId="3725"/>
    <cellStyle name="ปกติ 2 44 16" xfId="3754"/>
    <cellStyle name="ปกติ 2 44 2" xfId="391"/>
    <cellStyle name="ปกติ 2 44 3" xfId="763"/>
    <cellStyle name="ปกติ 2 44 4" xfId="827"/>
    <cellStyle name="ปกติ 2 44 5" xfId="3193"/>
    <cellStyle name="ปกติ 2 44 6" xfId="3245"/>
    <cellStyle name="ปกติ 2 44 7" xfId="3293"/>
    <cellStyle name="ปกติ 2 44 8" xfId="3348"/>
    <cellStyle name="ปกติ 2 44 9" xfId="3398"/>
    <cellStyle name="ปกติ 2 45" xfId="260"/>
    <cellStyle name="ปกติ 2 45 10" xfId="3472"/>
    <cellStyle name="ปกติ 2 45 11" xfId="3566"/>
    <cellStyle name="ปกติ 2 45 12" xfId="3612"/>
    <cellStyle name="ปกติ 2 45 13" xfId="3641"/>
    <cellStyle name="ปกติ 2 45 14" xfId="3727"/>
    <cellStyle name="ปกติ 2 45 15" xfId="3755"/>
    <cellStyle name="ปกติ 2 45 2" xfId="396"/>
    <cellStyle name="ปกติ 2 45 3" xfId="764"/>
    <cellStyle name="ปกติ 2 45 4" xfId="828"/>
    <cellStyle name="ปกติ 2 45 5" xfId="3247"/>
    <cellStyle name="ปกติ 2 45 6" xfId="3294"/>
    <cellStyle name="ปกติ 2 45 7" xfId="3350"/>
    <cellStyle name="ปกติ 2 45 8" xfId="3400"/>
    <cellStyle name="ปกติ 2 45 9" xfId="3443"/>
    <cellStyle name="ปกติ 2 46" xfId="266"/>
    <cellStyle name="ปกติ 2 46 10" xfId="3568"/>
    <cellStyle name="ปกติ 2 46 11" xfId="3614"/>
    <cellStyle name="ปกติ 2 46 12" xfId="3642"/>
    <cellStyle name="ปกติ 2 46 13" xfId="3729"/>
    <cellStyle name="ปกติ 2 46 14" xfId="3756"/>
    <cellStyle name="ปกติ 2 46 2" xfId="402"/>
    <cellStyle name="ปกติ 2 46 3" xfId="765"/>
    <cellStyle name="ปกติ 2 46 4" xfId="829"/>
    <cellStyle name="ปกติ 2 46 5" xfId="3295"/>
    <cellStyle name="ปกติ 2 46 6" xfId="3352"/>
    <cellStyle name="ปกติ 2 46 7" xfId="3402"/>
    <cellStyle name="ปกติ 2 46 8" xfId="3445"/>
    <cellStyle name="ปกติ 2 46 9" xfId="3473"/>
    <cellStyle name="ปกติ 2 47" xfId="411"/>
    <cellStyle name="ปกติ 2 48" xfId="415"/>
    <cellStyle name="ปกติ 2 48 10" xfId="3645"/>
    <cellStyle name="ปกติ 2 48 11" xfId="3733"/>
    <cellStyle name="ปกติ 2 48 12" xfId="3759"/>
    <cellStyle name="ปกติ 2 48 2" xfId="424"/>
    <cellStyle name="ปกติ 2 48 3" xfId="768"/>
    <cellStyle name="ปกติ 2 48 4" xfId="832"/>
    <cellStyle name="ปกติ 2 48 5" xfId="3405"/>
    <cellStyle name="ปกติ 2 48 6" xfId="3449"/>
    <cellStyle name="ปกติ 2 48 7" xfId="3476"/>
    <cellStyle name="ปกติ 2 48 8" xfId="3572"/>
    <cellStyle name="ปกติ 2 48 9" xfId="3617"/>
    <cellStyle name="ปกติ 2 49" xfId="460"/>
    <cellStyle name="ปกติ 2 49 10" xfId="3760"/>
    <cellStyle name="ปกติ 2 49 2" xfId="770"/>
    <cellStyle name="ปกติ 2 49 3" xfId="833"/>
    <cellStyle name="ปกติ 2 49 4" xfId="3451"/>
    <cellStyle name="ปกติ 2 49 5" xfId="3477"/>
    <cellStyle name="ปกติ 2 49 6" xfId="3574"/>
    <cellStyle name="ปกติ 2 49 7" xfId="3619"/>
    <cellStyle name="ปกติ 2 49 8" xfId="3646"/>
    <cellStyle name="ปกติ 2 49 9" xfId="3734"/>
    <cellStyle name="ปกติ 2 5" xfId="7"/>
    <cellStyle name="ปกติ 2 50" xfId="772"/>
    <cellStyle name="ปกติ 2 51" xfId="774"/>
    <cellStyle name="ปกติ 2 52" xfId="834"/>
    <cellStyle name="ปกติ 2 53" xfId="835"/>
    <cellStyle name="ปกติ 2 54" xfId="836"/>
    <cellStyle name="ปกติ 2 55" xfId="837"/>
    <cellStyle name="ปกติ 2 56" xfId="839"/>
    <cellStyle name="ปกติ 2 57" xfId="841"/>
    <cellStyle name="ปกติ 2 58" xfId="843"/>
    <cellStyle name="ปกติ 2 59" xfId="845"/>
    <cellStyle name="ปกติ 2 6" xfId="10"/>
    <cellStyle name="ปกติ 2 60" xfId="847"/>
    <cellStyle name="ปกติ 2 61" xfId="852"/>
    <cellStyle name="ปกติ 2 62" xfId="868"/>
    <cellStyle name="ปกติ 2 63" xfId="924"/>
    <cellStyle name="ปกติ 2 64" xfId="949"/>
    <cellStyle name="ปกติ 2 65" xfId="956"/>
    <cellStyle name="ปกติ 2 66" xfId="1525"/>
    <cellStyle name="ปกติ 2 67" xfId="1546"/>
    <cellStyle name="ปกติ 2 68" xfId="1563"/>
    <cellStyle name="ปกติ 2 69" xfId="1561"/>
    <cellStyle name="ปกติ 2 7" xfId="13"/>
    <cellStyle name="ปกติ 2 70" xfId="1593"/>
    <cellStyle name="ปกติ 2 71" xfId="1609"/>
    <cellStyle name="ปกติ 2 72" xfId="1626"/>
    <cellStyle name="ปกติ 2 73" xfId="1642"/>
    <cellStyle name="ปกติ 2 74" xfId="1663"/>
    <cellStyle name="ปกติ 2 75" xfId="1683"/>
    <cellStyle name="ปกติ 2 76" xfId="1703"/>
    <cellStyle name="ปกติ 2 77" xfId="1723"/>
    <cellStyle name="ปกติ 2 78" xfId="1745"/>
    <cellStyle name="ปกติ 2 79" xfId="1768"/>
    <cellStyle name="ปกติ 2 8" xfId="17"/>
    <cellStyle name="ปกติ 2 80" xfId="1793"/>
    <cellStyle name="ปกติ 2 81" xfId="1820"/>
    <cellStyle name="ปกติ 2 82" xfId="1849"/>
    <cellStyle name="ปกติ 2 83" xfId="1880"/>
    <cellStyle name="ปกติ 2 84" xfId="1913"/>
    <cellStyle name="ปกติ 2 85" xfId="1948"/>
    <cellStyle name="ปกติ 2 86" xfId="1985"/>
    <cellStyle name="ปกติ 2 87" xfId="2023"/>
    <cellStyle name="ปกติ 2 88" xfId="2085"/>
    <cellStyle name="ปกติ 2 89" xfId="2111"/>
    <cellStyle name="ปกติ 2 9" xfId="22"/>
    <cellStyle name="ปกติ 2 90" xfId="2156"/>
    <cellStyle name="ปกติ 2 91" xfId="2201"/>
    <cellStyle name="ปกติ 2 92" xfId="2248"/>
    <cellStyle name="ปกติ 2 93" xfId="2297"/>
    <cellStyle name="ปกติ 2 94" xfId="2348"/>
    <cellStyle name="ปกติ 2 95" xfId="2401"/>
    <cellStyle name="ปกติ 2 96" xfId="2456"/>
    <cellStyle name="ปกติ 2 97" xfId="2513"/>
    <cellStyle name="ปกติ 20" xfId="232"/>
    <cellStyle name="ปกติ 20 10" xfId="2378"/>
    <cellStyle name="ปกติ 20 11" xfId="2431"/>
    <cellStyle name="ปกติ 20 12" xfId="2486"/>
    <cellStyle name="ปกติ 20 13" xfId="2543"/>
    <cellStyle name="ปกติ 20 14" xfId="2598"/>
    <cellStyle name="ปกติ 20 2" xfId="2012"/>
    <cellStyle name="ปกติ 20 3" xfId="2051"/>
    <cellStyle name="ปกติ 20 4" xfId="2083"/>
    <cellStyle name="ปกติ 20 5" xfId="2141"/>
    <cellStyle name="ปกติ 20 6" xfId="2186"/>
    <cellStyle name="ปกติ 20 7" xfId="2231"/>
    <cellStyle name="ปกติ 20 8" xfId="2278"/>
    <cellStyle name="ปกติ 20 9" xfId="2327"/>
    <cellStyle name="ปกติ 21" xfId="520"/>
    <cellStyle name="ปกติ 22" xfId="521"/>
    <cellStyle name="ปกติ 22 2" xfId="2052"/>
    <cellStyle name="ปกติ 23" xfId="959"/>
    <cellStyle name="ปกติ 23 10" xfId="1417"/>
    <cellStyle name="ปกติ 23 11" xfId="1441"/>
    <cellStyle name="ปกติ 23 12" xfId="1487"/>
    <cellStyle name="ปกติ 23 13" xfId="1516"/>
    <cellStyle name="ปกติ 23 14" xfId="2084"/>
    <cellStyle name="ปกติ 23 15" xfId="2143"/>
    <cellStyle name="ปกติ 23 16" xfId="2188"/>
    <cellStyle name="ปกติ 23 17" xfId="2234"/>
    <cellStyle name="ปกติ 23 18" xfId="2282"/>
    <cellStyle name="ปกติ 23 19" xfId="2331"/>
    <cellStyle name="ปกติ 23 2" xfId="557"/>
    <cellStyle name="ปกติ 23 20" xfId="2382"/>
    <cellStyle name="ปกติ 23 21" xfId="2435"/>
    <cellStyle name="ปกติ 23 22" xfId="2490"/>
    <cellStyle name="ปกติ 23 23" xfId="2547"/>
    <cellStyle name="ปกติ 23 24" xfId="2602"/>
    <cellStyle name="ปกติ 23 25" xfId="2665"/>
    <cellStyle name="ปกติ 23 26" xfId="2707"/>
    <cellStyle name="ปกติ 23 27" xfId="2750"/>
    <cellStyle name="ปกติ 23 28" xfId="2793"/>
    <cellStyle name="ปกติ 23 29" xfId="2836"/>
    <cellStyle name="ปกติ 23 3" xfId="628"/>
    <cellStyle name="ปกติ 23 30" xfId="2879"/>
    <cellStyle name="ปกติ 23 31" xfId="2923"/>
    <cellStyle name="ปกติ 23 32" xfId="2968"/>
    <cellStyle name="ปกติ 23 33" xfId="3014"/>
    <cellStyle name="ปกติ 23 34" xfId="3060"/>
    <cellStyle name="ปกติ 23 35" xfId="3108"/>
    <cellStyle name="ปกติ 23 36" xfId="3158"/>
    <cellStyle name="ปกติ 23 37" xfId="3210"/>
    <cellStyle name="ปกติ 23 38" xfId="3263"/>
    <cellStyle name="ปกติ 23 39" xfId="3314"/>
    <cellStyle name="ปกติ 23 4" xfId="664"/>
    <cellStyle name="ปกติ 23 40" xfId="3367"/>
    <cellStyle name="ปกติ 23 41" xfId="3415"/>
    <cellStyle name="ปกติ 23 42" xfId="3458"/>
    <cellStyle name="ปกติ 23 43" xfId="3532"/>
    <cellStyle name="ปกติ 23 44" xfId="3584"/>
    <cellStyle name="ปกติ 23 45" xfId="3627"/>
    <cellStyle name="ปกติ 23 46" xfId="3700"/>
    <cellStyle name="ปกติ 23 47" xfId="3660"/>
    <cellStyle name="ปกติ 23 5" xfId="702"/>
    <cellStyle name="ปกติ 23 6" xfId="750"/>
    <cellStyle name="ปกติ 23 7" xfId="814"/>
    <cellStyle name="ปกติ 23 8" xfId="1333"/>
    <cellStyle name="ปกติ 23 9" xfId="1389"/>
    <cellStyle name="ปกติ 24" xfId="559"/>
    <cellStyle name="ปกติ 24 10" xfId="2549"/>
    <cellStyle name="ปกติ 24 11" xfId="2604"/>
    <cellStyle name="ปกติ 24 2" xfId="2144"/>
    <cellStyle name="ปกติ 24 3" xfId="2189"/>
    <cellStyle name="ปกติ 24 4" xfId="2235"/>
    <cellStyle name="ปกติ 24 5" xfId="2283"/>
    <cellStyle name="ปกติ 24 6" xfId="2333"/>
    <cellStyle name="ปกติ 24 7" xfId="2384"/>
    <cellStyle name="ปกติ 24 8" xfId="2437"/>
    <cellStyle name="ปกติ 24 9" xfId="2492"/>
    <cellStyle name="ปกติ 25" xfId="561"/>
    <cellStyle name="ปกติ 25 2" xfId="2236"/>
    <cellStyle name="ปกติ 25 3" xfId="2284"/>
    <cellStyle name="ปกติ 25 4" xfId="2334"/>
    <cellStyle name="ปกติ 25 5" xfId="2386"/>
    <cellStyle name="ปกติ 25 6" xfId="2439"/>
    <cellStyle name="ปกติ 25 7" xfId="2494"/>
    <cellStyle name="ปกติ 25 8" xfId="2551"/>
    <cellStyle name="ปกติ 25 9" xfId="2606"/>
    <cellStyle name="ปกติ 26" xfId="563"/>
    <cellStyle name="ปกติ 26 2" xfId="2285"/>
    <cellStyle name="ปกติ 26 3" xfId="2335"/>
    <cellStyle name="ปกติ 26 4" xfId="2387"/>
    <cellStyle name="ปกติ 26 5" xfId="2441"/>
    <cellStyle name="ปกติ 26 6" xfId="2496"/>
    <cellStyle name="ปกติ 26 7" xfId="2553"/>
    <cellStyle name="ปกติ 26 8" xfId="2608"/>
    <cellStyle name="ปกติ 27" xfId="565"/>
    <cellStyle name="ปกติ 27 2" xfId="2336"/>
    <cellStyle name="ปกติ 27 3" xfId="2388"/>
    <cellStyle name="ปกติ 27 4" xfId="2442"/>
    <cellStyle name="ปกติ 27 5" xfId="2498"/>
    <cellStyle name="ปกติ 27 6" xfId="2555"/>
    <cellStyle name="ปกติ 27 7" xfId="2610"/>
    <cellStyle name="ปกติ 28" xfId="566"/>
    <cellStyle name="ปกติ 28 2" xfId="2389"/>
    <cellStyle name="ปกติ 28 3" xfId="2443"/>
    <cellStyle name="ปกติ 28 4" xfId="2499"/>
    <cellStyle name="ปกติ 28 5" xfId="2557"/>
    <cellStyle name="ปกติ 28 6" xfId="2612"/>
    <cellStyle name="ปกติ 29" xfId="567"/>
    <cellStyle name="ปกติ 29 2" xfId="2444"/>
    <cellStyle name="ปกติ 29 3" xfId="2500"/>
    <cellStyle name="ปกติ 29 4" xfId="2558"/>
    <cellStyle name="ปกติ 29 5" xfId="2614"/>
    <cellStyle name="ปกติ 3" xfId="276"/>
    <cellStyle name="ปกติ 3 10" xfId="36"/>
    <cellStyle name="ปกติ 3 100" xfId="2104"/>
    <cellStyle name="ปกติ 3 101" xfId="2149"/>
    <cellStyle name="ปกติ 3 102" xfId="2194"/>
    <cellStyle name="ปกติ 3 103" xfId="2241"/>
    <cellStyle name="ปกติ 3 104" xfId="2290"/>
    <cellStyle name="ปกติ 3 105" xfId="2341"/>
    <cellStyle name="ปกติ 3 106" xfId="2394"/>
    <cellStyle name="ปกติ 3 107" xfId="2449"/>
    <cellStyle name="ปกติ 3 108" xfId="2506"/>
    <cellStyle name="ปกติ 3 109" xfId="2564"/>
    <cellStyle name="ปกติ 3 11" xfId="44"/>
    <cellStyle name="ปกติ 3 110" xfId="2623"/>
    <cellStyle name="ปกติ 3 111" xfId="2566"/>
    <cellStyle name="ปกติ 3 112" xfId="2638"/>
    <cellStyle name="ปกติ 3 113" xfId="2761"/>
    <cellStyle name="ปกติ 3 114" xfId="2808"/>
    <cellStyle name="ปกติ 3 115" xfId="2855"/>
    <cellStyle name="ปกติ 3 116" xfId="2900"/>
    <cellStyle name="ปกติ 3 117" xfId="2894"/>
    <cellStyle name="ปกติ 3 118" xfId="2938"/>
    <cellStyle name="ปกติ 3 119" xfId="2989"/>
    <cellStyle name="ปกติ 3 12" xfId="54"/>
    <cellStyle name="ปกติ 3 12 2" xfId="282"/>
    <cellStyle name="ปกติ 3 120" xfId="3031"/>
    <cellStyle name="ปกติ 3 121" xfId="3079"/>
    <cellStyle name="ปกติ 3 122" xfId="3127"/>
    <cellStyle name="ปกติ 3 123" xfId="3173"/>
    <cellStyle name="ปกติ 3 124" xfId="3179"/>
    <cellStyle name="ปกติ 3 125" xfId="3310"/>
    <cellStyle name="ปกติ 3 126" xfId="3369"/>
    <cellStyle name="ปกติ 3 127" xfId="3418"/>
    <cellStyle name="ปกติ 3 128" xfId="3495"/>
    <cellStyle name="ปกติ 3 129" xfId="3540"/>
    <cellStyle name="ปกติ 3 13" xfId="56"/>
    <cellStyle name="ปกติ 3 13 2" xfId="284"/>
    <cellStyle name="ปกติ 3 130" xfId="3589"/>
    <cellStyle name="ปกติ 3 131" xfId="3667"/>
    <cellStyle name="ปกติ 3 132" xfId="3706"/>
    <cellStyle name="ปกติ 3 14" xfId="59"/>
    <cellStyle name="ปกติ 3 14 2" xfId="287"/>
    <cellStyle name="ปกติ 3 15" xfId="63"/>
    <cellStyle name="ปกติ 3 15 2" xfId="291"/>
    <cellStyle name="ปกติ 3 16" xfId="68"/>
    <cellStyle name="ปกติ 3 16 2" xfId="296"/>
    <cellStyle name="ปกติ 3 17" xfId="74"/>
    <cellStyle name="ปกติ 3 17 2" xfId="302"/>
    <cellStyle name="ปกติ 3 18" xfId="81"/>
    <cellStyle name="ปกติ 3 18 2" xfId="309"/>
    <cellStyle name="ปกติ 3 19" xfId="89"/>
    <cellStyle name="ปกติ 3 19 2" xfId="317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44" xfId="473"/>
    <cellStyle name="ปกติ 3 45" xfId="494"/>
    <cellStyle name="ปกติ 3 46" xfId="534"/>
    <cellStyle name="ปกติ 3 47" xfId="589"/>
    <cellStyle name="ปกติ 3 48" xfId="619"/>
    <cellStyle name="ปกติ 3 49" xfId="674"/>
    <cellStyle name="ปกติ 3 5" xfId="11"/>
    <cellStyle name="ปกติ 3 50" xfId="727"/>
    <cellStyle name="ปกติ 3 51" xfId="791"/>
    <cellStyle name="ปกติ 3 52" xfId="878"/>
    <cellStyle name="ปกติ 3 53" xfId="891"/>
    <cellStyle name="ปกติ 3 54" xfId="905"/>
    <cellStyle name="ปกติ 3 55" xfId="920"/>
    <cellStyle name="ปกติ 3 56" xfId="943"/>
    <cellStyle name="ปกติ 3 57" xfId="961"/>
    <cellStyle name="ปกติ 3 58" xfId="979"/>
    <cellStyle name="ปกติ 3 59" xfId="1006"/>
    <cellStyle name="ปกติ 3 6" xfId="14"/>
    <cellStyle name="ปกติ 3 60" xfId="1019"/>
    <cellStyle name="ปกติ 3 61" xfId="1033"/>
    <cellStyle name="ปกติ 3 62" xfId="1055"/>
    <cellStyle name="ปกติ 3 63" xfId="1069"/>
    <cellStyle name="ปกติ 3 64" xfId="1089"/>
    <cellStyle name="ปกติ 3 65" xfId="1102"/>
    <cellStyle name="ปกติ 3 66" xfId="1116"/>
    <cellStyle name="ปกติ 3 67" xfId="1146"/>
    <cellStyle name="ปกติ 3 68" xfId="1135"/>
    <cellStyle name="ปกติ 3 69" xfId="1167"/>
    <cellStyle name="ปกติ 3 7" xfId="18"/>
    <cellStyle name="ปกติ 3 70" xfId="1225"/>
    <cellStyle name="ปกติ 3 71" xfId="1254"/>
    <cellStyle name="ปกติ 3 72" xfId="1282"/>
    <cellStyle name="ปกติ 3 73" xfId="1302"/>
    <cellStyle name="ปกติ 3 74" xfId="1352"/>
    <cellStyle name="ปกติ 3 75" xfId="1373"/>
    <cellStyle name="ปกติ 3 76" xfId="1379"/>
    <cellStyle name="ปกติ 3 77" xfId="1457"/>
    <cellStyle name="ปกติ 3 78" xfId="1492"/>
    <cellStyle name="ปกติ 3 79" xfId="1538"/>
    <cellStyle name="ปกติ 3 8" xfId="23"/>
    <cellStyle name="ปกติ 3 80" xfId="1578"/>
    <cellStyle name="ปกติ 3 81" xfId="1592"/>
    <cellStyle name="ปกติ 3 82" xfId="1607"/>
    <cellStyle name="ปกติ 3 83" xfId="1623"/>
    <cellStyle name="ปกติ 3 84" xfId="1640"/>
    <cellStyle name="ปกติ 3 85" xfId="1658"/>
    <cellStyle name="ปกติ 3 86" xfId="1676"/>
    <cellStyle name="ปกติ 3 87" xfId="1696"/>
    <cellStyle name="ปกติ 3 88" xfId="1716"/>
    <cellStyle name="ปกติ 3 89" xfId="1738"/>
    <cellStyle name="ปกติ 3 9" xfId="29"/>
    <cellStyle name="ปกติ 3 90" xfId="1761"/>
    <cellStyle name="ปกติ 3 91" xfId="1786"/>
    <cellStyle name="ปกติ 3 92" xfId="1813"/>
    <cellStyle name="ปกติ 3 93" xfId="1842"/>
    <cellStyle name="ปกติ 3 94" xfId="1873"/>
    <cellStyle name="ปกติ 3 95" xfId="1906"/>
    <cellStyle name="ปกติ 3 96" xfId="1941"/>
    <cellStyle name="ปกติ 3 97" xfId="1978"/>
    <cellStyle name="ปกติ 3 98" xfId="2017"/>
    <cellStyle name="ปกติ 3 99" xfId="2055"/>
    <cellStyle name="ปกติ 30" xfId="568"/>
    <cellStyle name="ปกติ 30 2" xfId="2501"/>
    <cellStyle name="ปกติ 30 3" xfId="2559"/>
    <cellStyle name="ปกติ 30 4" xfId="2615"/>
    <cellStyle name="ปกติ 31" xfId="569"/>
    <cellStyle name="ปกติ 31 2" xfId="2560"/>
    <cellStyle name="ปกติ 31 3" xfId="2616"/>
    <cellStyle name="ปกติ 32" xfId="570"/>
    <cellStyle name="ปกติ 32 2" xfId="2617"/>
    <cellStyle name="ปกติ 33 10" xfId="2769"/>
    <cellStyle name="ปกติ 33 11" xfId="2813"/>
    <cellStyle name="ปกติ 33 12" xfId="2856"/>
    <cellStyle name="ปกติ 33 13" xfId="2899"/>
    <cellStyle name="ปกติ 33 14" xfId="2943"/>
    <cellStyle name="ปกติ 33 15" xfId="2988"/>
    <cellStyle name="ปกติ 33 16" xfId="3034"/>
    <cellStyle name="ปกติ 33 17" xfId="3080"/>
    <cellStyle name="ปกติ 33 18" xfId="3128"/>
    <cellStyle name="ปกติ 33 19" xfId="3178"/>
    <cellStyle name="ปกติ 33 2" xfId="636"/>
    <cellStyle name="ปกติ 33 20" xfId="3230"/>
    <cellStyle name="ปกติ 33 21" xfId="3280"/>
    <cellStyle name="ปกติ 33 22" xfId="3333"/>
    <cellStyle name="ปกติ 33 23" xfId="3385"/>
    <cellStyle name="ปกติ 33 24" xfId="3427"/>
    <cellStyle name="ปกติ 33 25" xfId="3463"/>
    <cellStyle name="ปกติ 33 26" xfId="3550"/>
    <cellStyle name="ปกติ 33 27" xfId="3599"/>
    <cellStyle name="ปกติ 33 28" xfId="3632"/>
    <cellStyle name="ปกติ 33 29" xfId="3712"/>
    <cellStyle name="ปกติ 33 3" xfId="676"/>
    <cellStyle name="ปกติ 33 30" xfId="3746"/>
    <cellStyle name="ปกติ 33 4" xfId="707"/>
    <cellStyle name="ปกติ 33 5" xfId="755"/>
    <cellStyle name="ปกติ 33 6" xfId="819"/>
    <cellStyle name="ปกติ 33 7" xfId="1521"/>
    <cellStyle name="ปกติ 33 8" xfId="2681"/>
    <cellStyle name="ปกติ 33 9" xfId="2724"/>
    <cellStyle name="ปกติ 34 10" xfId="2858"/>
    <cellStyle name="ปกติ 34 11" xfId="2901"/>
    <cellStyle name="ปกติ 34 12" xfId="2945"/>
    <cellStyle name="ปกติ 34 13" xfId="2990"/>
    <cellStyle name="ปกติ 34 14" xfId="3035"/>
    <cellStyle name="ปกติ 34 15" xfId="3082"/>
    <cellStyle name="ปกติ 34 16" xfId="3130"/>
    <cellStyle name="ปกติ 34 17" xfId="3180"/>
    <cellStyle name="ปกติ 34 18" xfId="3232"/>
    <cellStyle name="ปกติ 34 19" xfId="3282"/>
    <cellStyle name="ปกติ 34 2" xfId="677"/>
    <cellStyle name="ปกติ 34 20" xfId="3335"/>
    <cellStyle name="ปกติ 34 21" xfId="3386"/>
    <cellStyle name="ปกติ 34 22" xfId="3429"/>
    <cellStyle name="ปกติ 34 23" xfId="3464"/>
    <cellStyle name="ปกติ 34 24" xfId="3552"/>
    <cellStyle name="ปกติ 34 25" xfId="3600"/>
    <cellStyle name="ปกติ 34 26" xfId="3633"/>
    <cellStyle name="ปกติ 34 27" xfId="3714"/>
    <cellStyle name="ปกติ 34 28" xfId="3747"/>
    <cellStyle name="ปกติ 34 3" xfId="708"/>
    <cellStyle name="ปกติ 34 4" xfId="756"/>
    <cellStyle name="ปกติ 34 5" xfId="820"/>
    <cellStyle name="ปกติ 34 6" xfId="1522"/>
    <cellStyle name="ปกติ 34 7" xfId="2725"/>
    <cellStyle name="ปกติ 34 8" xfId="2770"/>
    <cellStyle name="ปกติ 34 9" xfId="2814"/>
    <cellStyle name="ปกติ 35" xfId="679"/>
    <cellStyle name="ปกติ 36" xfId="681"/>
    <cellStyle name="ปกติ 37" xfId="683"/>
    <cellStyle name="ปกติ 38" xfId="685"/>
    <cellStyle name="ปกติ 39" xfId="687"/>
    <cellStyle name="ปกติ 4" xfId="279"/>
    <cellStyle name="ปกติ 4 10" xfId="45"/>
    <cellStyle name="ปกติ 4 100" xfId="2568"/>
    <cellStyle name="ปกติ 4 101" xfId="2629"/>
    <cellStyle name="ปกติ 4 102" xfId="2657"/>
    <cellStyle name="ปกติ 4 103" xfId="2701"/>
    <cellStyle name="ปกติ 4 104" xfId="2691"/>
    <cellStyle name="ปกติ 4 105" xfId="2716"/>
    <cellStyle name="ปกติ 4 106" xfId="2806"/>
    <cellStyle name="ปกติ 4 107" xfId="2888"/>
    <cellStyle name="ปกติ 4 108" xfId="2934"/>
    <cellStyle name="ปกติ 4 109" xfId="2981"/>
    <cellStyle name="ปกติ 4 11" xfId="57"/>
    <cellStyle name="ปกติ 4 11 2" xfId="285"/>
    <cellStyle name="ปกติ 4 110" xfId="3029"/>
    <cellStyle name="ปกติ 4 111" xfId="3077"/>
    <cellStyle name="ปกติ 4 112" xfId="3125"/>
    <cellStyle name="ปกติ 4 113" xfId="3175"/>
    <cellStyle name="ปกติ 4 114" xfId="3229"/>
    <cellStyle name="ปกติ 4 115" xfId="3273"/>
    <cellStyle name="ปกติ 4 116" xfId="3354"/>
    <cellStyle name="ปกติ 4 117" xfId="3279"/>
    <cellStyle name="ปกติ 4 118" xfId="3332"/>
    <cellStyle name="ปกติ 4 119" xfId="3500"/>
    <cellStyle name="ปกติ 4 12" xfId="60"/>
    <cellStyle name="ปกติ 4 12 2" xfId="288"/>
    <cellStyle name="ปกติ 4 120" xfId="3501"/>
    <cellStyle name="ปกติ 4 121" xfId="3499"/>
    <cellStyle name="ปกติ 4 122" xfId="3671"/>
    <cellStyle name="ปกติ 4 123" xfId="3696"/>
    <cellStyle name="ปกติ 4 13" xfId="64"/>
    <cellStyle name="ปกติ 4 13 2" xfId="292"/>
    <cellStyle name="ปกติ 4 14" xfId="69"/>
    <cellStyle name="ปกติ 4 14 2" xfId="297"/>
    <cellStyle name="ปกติ 4 15" xfId="75"/>
    <cellStyle name="ปกติ 4 15 2" xfId="303"/>
    <cellStyle name="ปกติ 4 16" xfId="82"/>
    <cellStyle name="ปกติ 4 16 2" xfId="310"/>
    <cellStyle name="ปกติ 4 17" xfId="90"/>
    <cellStyle name="ปกติ 4 17 2" xfId="318"/>
    <cellStyle name="ปกติ 4 18" xfId="102"/>
    <cellStyle name="ปกติ 4 18 2" xfId="330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39" xfId="474"/>
    <cellStyle name="ปกติ 4 4" xfId="12"/>
    <cellStyle name="ปกติ 4 40" xfId="495"/>
    <cellStyle name="ปกติ 4 41" xfId="535"/>
    <cellStyle name="ปกติ 4 42" xfId="596"/>
    <cellStyle name="ปกติ 4 43" xfId="587"/>
    <cellStyle name="ปกติ 4 44" xfId="639"/>
    <cellStyle name="ปกติ 4 45" xfId="728"/>
    <cellStyle name="ปกติ 4 46" xfId="792"/>
    <cellStyle name="ปกติ 4 47" xfId="892"/>
    <cellStyle name="ปกติ 4 48" xfId="906"/>
    <cellStyle name="ปกติ 4 49" xfId="921"/>
    <cellStyle name="ปกติ 4 5" xfId="15"/>
    <cellStyle name="ปกติ 4 50" xfId="948"/>
    <cellStyle name="ปกติ 4 51" xfId="962"/>
    <cellStyle name="ปกติ 4 52" xfId="980"/>
    <cellStyle name="ปกติ 4 53" xfId="1020"/>
    <cellStyle name="ปกติ 4 54" xfId="1034"/>
    <cellStyle name="ปกติ 4 55" xfId="1057"/>
    <cellStyle name="ปกติ 4 56" xfId="1070"/>
    <cellStyle name="ปกติ 4 57" xfId="1103"/>
    <cellStyle name="ปกติ 4 58" xfId="1117"/>
    <cellStyle name="ปกติ 4 59" xfId="1152"/>
    <cellStyle name="ปกติ 4 6" xfId="19"/>
    <cellStyle name="ปกติ 4 60" xfId="1175"/>
    <cellStyle name="ปกติ 4 61" xfId="1194"/>
    <cellStyle name="ปกติ 4 62" xfId="1226"/>
    <cellStyle name="ปกติ 4 63" xfId="1255"/>
    <cellStyle name="ปกติ 4 64" xfId="1287"/>
    <cellStyle name="ปกติ 4 65" xfId="1267"/>
    <cellStyle name="ปกติ 4 66" xfId="1357"/>
    <cellStyle name="ปกติ 4 67" xfId="1345"/>
    <cellStyle name="ปกติ 4 68" xfId="1418"/>
    <cellStyle name="ปกติ 4 69" xfId="1458"/>
    <cellStyle name="ปกติ 4 7" xfId="24"/>
    <cellStyle name="ปกติ 4 70" xfId="1493"/>
    <cellStyle name="ปกติ 4 71" xfId="1539"/>
    <cellStyle name="ปกติ 4 72" xfId="1594"/>
    <cellStyle name="ปกติ 4 73" xfId="1610"/>
    <cellStyle name="ปกติ 4 74" xfId="1627"/>
    <cellStyle name="ปกติ 4 75" xfId="1645"/>
    <cellStyle name="ปกติ 4 76" xfId="1664"/>
    <cellStyle name="ปกติ 4 77" xfId="1682"/>
    <cellStyle name="ปกติ 4 78" xfId="1702"/>
    <cellStyle name="ปกติ 4 79" xfId="1722"/>
    <cellStyle name="ปกติ 4 8" xfId="30"/>
    <cellStyle name="ปกติ 4 80" xfId="1744"/>
    <cellStyle name="ปกติ 4 81" xfId="1767"/>
    <cellStyle name="ปกติ 4 82" xfId="1792"/>
    <cellStyle name="ปกติ 4 83" xfId="1819"/>
    <cellStyle name="ปกติ 4 84" xfId="1848"/>
    <cellStyle name="ปกติ 4 85" xfId="1879"/>
    <cellStyle name="ปกติ 4 86" xfId="1912"/>
    <cellStyle name="ปกติ 4 87" xfId="1947"/>
    <cellStyle name="ปกติ 4 88" xfId="1984"/>
    <cellStyle name="ปกติ 4 89" xfId="2022"/>
    <cellStyle name="ปกติ 4 9" xfId="37"/>
    <cellStyle name="ปกติ 4 90" xfId="2056"/>
    <cellStyle name="ปกติ 4 91" xfId="2110"/>
    <cellStyle name="ปกติ 4 92" xfId="2155"/>
    <cellStyle name="ปกติ 4 93" xfId="2200"/>
    <cellStyle name="ปกติ 4 94" xfId="2247"/>
    <cellStyle name="ปกติ 4 95" xfId="2296"/>
    <cellStyle name="ปกติ 4 96" xfId="2347"/>
    <cellStyle name="ปกติ 4 97" xfId="2400"/>
    <cellStyle name="ปกติ 4 98" xfId="2455"/>
    <cellStyle name="ปกติ 4 99" xfId="2512"/>
    <cellStyle name="ปกติ 40" xfId="688"/>
    <cellStyle name="ปกติ 41" xfId="689"/>
    <cellStyle name="ปกติ 42" xfId="690"/>
    <cellStyle name="ปกติ 43 10" xfId="3446"/>
    <cellStyle name="ปกติ 43 11" xfId="3474"/>
    <cellStyle name="ปกติ 43 12" xfId="3569"/>
    <cellStyle name="ปกติ 43 13" xfId="3615"/>
    <cellStyle name="ปกติ 43 14" xfId="3643"/>
    <cellStyle name="ปกติ 43 15" xfId="3730"/>
    <cellStyle name="ปกติ 43 16" xfId="3757"/>
    <cellStyle name="ปกติ 43 2" xfId="766"/>
    <cellStyle name="ปกติ 43 3" xfId="830"/>
    <cellStyle name="ปกติ 43 4" xfId="3144"/>
    <cellStyle name="ปกติ 43 5" xfId="3195"/>
    <cellStyle name="ปกติ 43 6" xfId="3249"/>
    <cellStyle name="ปกติ 43 7" xfId="3296"/>
    <cellStyle name="ปกติ 43 8" xfId="3353"/>
    <cellStyle name="ปกติ 43 9" xfId="3403"/>
    <cellStyle name="ปกติ 44" xfId="714"/>
    <cellStyle name="ปกติ 44 10" xfId="3475"/>
    <cellStyle name="ปกติ 44 11" xfId="3571"/>
    <cellStyle name="ปกติ 44 12" xfId="3616"/>
    <cellStyle name="ปกติ 44 13" xfId="3644"/>
    <cellStyle name="ปกติ 44 14" xfId="3732"/>
    <cellStyle name="ปกติ 44 15" xfId="3758"/>
    <cellStyle name="ปกติ 44 2" xfId="767"/>
    <cellStyle name="ปกติ 44 3" xfId="831"/>
    <cellStyle name="ปกติ 44 4" xfId="3196"/>
    <cellStyle name="ปกติ 44 5" xfId="3250"/>
    <cellStyle name="ปกติ 44 6" xfId="3297"/>
    <cellStyle name="ปกติ 44 7" xfId="3355"/>
    <cellStyle name="ปกติ 44 8" xfId="3404"/>
    <cellStyle name="ปกติ 44 9" xfId="3448"/>
    <cellStyle name="ปกติ 45" xfId="769"/>
    <cellStyle name="ปกติ 46" xfId="771"/>
    <cellStyle name="ปกติ 47" xfId="773"/>
    <cellStyle name="ปกติ 48" xfId="775"/>
    <cellStyle name="ปกติ 49" xfId="776"/>
    <cellStyle name="ปกติ 5" xfId="412"/>
    <cellStyle name="ปกติ 5 10" xfId="70"/>
    <cellStyle name="ปกติ 5 10 2" xfId="298"/>
    <cellStyle name="ปกติ 5 100" xfId="3025"/>
    <cellStyle name="ปกติ 5 101" xfId="3073"/>
    <cellStyle name="ปกติ 5 102" xfId="3121"/>
    <cellStyle name="ปกติ 5 103" xfId="3171"/>
    <cellStyle name="ปกติ 5 104" xfId="3225"/>
    <cellStyle name="ปกติ 5 105" xfId="3177"/>
    <cellStyle name="ปกติ 5 106" xfId="3334"/>
    <cellStyle name="ปกติ 5 107" xfId="3275"/>
    <cellStyle name="ปกติ 5 108" xfId="3447"/>
    <cellStyle name="ปกติ 5 109" xfId="3502"/>
    <cellStyle name="ปกติ 5 11" xfId="76"/>
    <cellStyle name="ปกติ 5 11 2" xfId="304"/>
    <cellStyle name="ปกติ 5 110" xfId="3497"/>
    <cellStyle name="ปกติ 5 111" xfId="3536"/>
    <cellStyle name="ปกติ 5 112" xfId="3673"/>
    <cellStyle name="ปกติ 5 113" xfId="3672"/>
    <cellStyle name="ปกติ 5 12" xfId="83"/>
    <cellStyle name="ปกติ 5 12 2" xfId="311"/>
    <cellStyle name="ปกติ 5 13" xfId="91"/>
    <cellStyle name="ปกติ 5 13 2" xfId="319"/>
    <cellStyle name="ปกติ 5 14" xfId="106"/>
    <cellStyle name="ปกติ 5 14 2" xfId="334"/>
    <cellStyle name="ปกติ 5 15" xfId="110"/>
    <cellStyle name="ปกติ 5 15 2" xfId="338"/>
    <cellStyle name="ปกติ 5 16" xfId="115"/>
    <cellStyle name="ปกติ 5 16 2" xfId="343"/>
    <cellStyle name="ปกติ 5 17" xfId="121"/>
    <cellStyle name="ปกติ 5 17 2" xfId="349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34" xfId="475"/>
    <cellStyle name="ปกติ 5 35" xfId="496"/>
    <cellStyle name="ปกติ 5 36" xfId="536"/>
    <cellStyle name="ปกติ 5 37" xfId="598"/>
    <cellStyle name="ปกติ 5 38" xfId="583"/>
    <cellStyle name="ปกติ 5 39" xfId="626"/>
    <cellStyle name="ปกติ 5 4" xfId="25"/>
    <cellStyle name="ปกติ 5 40" xfId="729"/>
    <cellStyle name="ปกติ 5 41" xfId="793"/>
    <cellStyle name="ปกติ 5 42" xfId="907"/>
    <cellStyle name="ปกติ 5 43" xfId="922"/>
    <cellStyle name="ปกติ 5 44" xfId="950"/>
    <cellStyle name="ปกติ 5 45" xfId="963"/>
    <cellStyle name="ปกติ 5 46" xfId="981"/>
    <cellStyle name="ปกติ 5 47" xfId="1035"/>
    <cellStyle name="ปกติ 5 48" xfId="1071"/>
    <cellStyle name="ปกติ 5 49" xfId="1118"/>
    <cellStyle name="ปกติ 5 5" xfId="31"/>
    <cellStyle name="ปกติ 5 50" xfId="1154"/>
    <cellStyle name="ปกติ 5 51" xfId="1176"/>
    <cellStyle name="ปกติ 5 52" xfId="1195"/>
    <cellStyle name="ปกติ 5 53" xfId="1227"/>
    <cellStyle name="ปกติ 5 54" xfId="1256"/>
    <cellStyle name="ปกติ 5 55" xfId="1289"/>
    <cellStyle name="ปกติ 5 56" xfId="1314"/>
    <cellStyle name="ปกติ 5 57" xfId="1359"/>
    <cellStyle name="ปกติ 5 58" xfId="1390"/>
    <cellStyle name="ปกติ 5 59" xfId="1419"/>
    <cellStyle name="ปกติ 5 6" xfId="38"/>
    <cellStyle name="ปกติ 5 60" xfId="1459"/>
    <cellStyle name="ปกติ 5 61" xfId="1494"/>
    <cellStyle name="ปกติ 5 62" xfId="1540"/>
    <cellStyle name="ปกติ 5 63" xfId="1611"/>
    <cellStyle name="ปกติ 5 64" xfId="1628"/>
    <cellStyle name="ปกติ 5 65" xfId="1646"/>
    <cellStyle name="ปกติ 5 66" xfId="1665"/>
    <cellStyle name="ปกติ 5 67" xfId="1684"/>
    <cellStyle name="ปกติ 5 68" xfId="1704"/>
    <cellStyle name="ปกติ 5 69" xfId="1724"/>
    <cellStyle name="ปกติ 5 7" xfId="46"/>
    <cellStyle name="ปกติ 5 70" xfId="1746"/>
    <cellStyle name="ปกติ 5 71" xfId="1769"/>
    <cellStyle name="ปกติ 5 72" xfId="1794"/>
    <cellStyle name="ปกติ 5 73" xfId="1821"/>
    <cellStyle name="ปกติ 5 74" xfId="1850"/>
    <cellStyle name="ปกติ 5 75" xfId="1881"/>
    <cellStyle name="ปกติ 5 76" xfId="1914"/>
    <cellStyle name="ปกติ 5 77" xfId="1949"/>
    <cellStyle name="ปกติ 5 78" xfId="1986"/>
    <cellStyle name="ปกติ 5 79" xfId="2024"/>
    <cellStyle name="ปกติ 5 8" xfId="61"/>
    <cellStyle name="ปกติ 5 8 2" xfId="289"/>
    <cellStyle name="ปกติ 5 80" xfId="2057"/>
    <cellStyle name="ปกติ 5 81" xfId="2112"/>
    <cellStyle name="ปกติ 5 82" xfId="2157"/>
    <cellStyle name="ปกติ 5 83" xfId="2202"/>
    <cellStyle name="ปกติ 5 84" xfId="2249"/>
    <cellStyle name="ปกติ 5 85" xfId="2298"/>
    <cellStyle name="ปกติ 5 86" xfId="2349"/>
    <cellStyle name="ปกติ 5 87" xfId="2402"/>
    <cellStyle name="ปกติ 5 88" xfId="2457"/>
    <cellStyle name="ปกติ 5 89" xfId="2514"/>
    <cellStyle name="ปกติ 5 9" xfId="65"/>
    <cellStyle name="ปกติ 5 9 2" xfId="293"/>
    <cellStyle name="ปกติ 5 90" xfId="2569"/>
    <cellStyle name="ปกติ 5 91" xfId="2631"/>
    <cellStyle name="ปกติ 5 92" xfId="2653"/>
    <cellStyle name="ปกติ 5 93" xfId="2697"/>
    <cellStyle name="ปกติ 5 94" xfId="2744"/>
    <cellStyle name="ปกติ 5 95" xfId="2738"/>
    <cellStyle name="ปกติ 5 96" xfId="2777"/>
    <cellStyle name="ปกติ 5 97" xfId="2859"/>
    <cellStyle name="ปกติ 5 98" xfId="2898"/>
    <cellStyle name="ปกติ 5 99" xfId="2977"/>
    <cellStyle name="ปกติ 50" xfId="777"/>
    <cellStyle name="ปกติ 51" xfId="778"/>
    <cellStyle name="ปกติ 52 2" xfId="838"/>
    <cellStyle name="ปกติ 52 3" xfId="3624"/>
    <cellStyle name="ปกติ 52 4" xfId="3647"/>
    <cellStyle name="ปกติ 52 5" xfId="3742"/>
    <cellStyle name="ปกติ 52 6" xfId="3761"/>
    <cellStyle name="ปกติ 53" xfId="840"/>
    <cellStyle name="ปกติ 54" xfId="842"/>
    <cellStyle name="ปกติ 55" xfId="844"/>
    <cellStyle name="ปกติ 56" xfId="846"/>
    <cellStyle name="ปกติ 57" xfId="848"/>
    <cellStyle name="ปกติ 58" xfId="849"/>
    <cellStyle name="ปกติ 59" xfId="850"/>
    <cellStyle name="ปกติ 6" xfId="413"/>
    <cellStyle name="ปกติ 6 10" xfId="84"/>
    <cellStyle name="ปกติ 6 10 2" xfId="312"/>
    <cellStyle name="ปกติ 6 100" xfId="3428"/>
    <cellStyle name="ปกติ 6 101" xfId="3503"/>
    <cellStyle name="ปกติ 6 102" xfId="3576"/>
    <cellStyle name="ปกติ 6 103" xfId="3622"/>
    <cellStyle name="ปกติ 6 104" xfId="3674"/>
    <cellStyle name="ปกติ 6 105" xfId="3668"/>
    <cellStyle name="ปกติ 6 11" xfId="92"/>
    <cellStyle name="ปกติ 6 11 2" xfId="320"/>
    <cellStyle name="ปกติ 6 12" xfId="111"/>
    <cellStyle name="ปกติ 6 12 2" xfId="339"/>
    <cellStyle name="ปกติ 6 13" xfId="116"/>
    <cellStyle name="ปกติ 6 13 2" xfId="344"/>
    <cellStyle name="ปกติ 6 14" xfId="122"/>
    <cellStyle name="ปกติ 6 14 2" xfId="350"/>
    <cellStyle name="ปกติ 6 15" xfId="129"/>
    <cellStyle name="ปกติ 6 15 2" xfId="357"/>
    <cellStyle name="ปกติ 6 16" xfId="137"/>
    <cellStyle name="ปกติ 6 16 2" xfId="36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30" xfId="476"/>
    <cellStyle name="ปกติ 6 31" xfId="497"/>
    <cellStyle name="ปกติ 6 32" xfId="537"/>
    <cellStyle name="ปกติ 6 33" xfId="600"/>
    <cellStyle name="ปกติ 6 34" xfId="637"/>
    <cellStyle name="ปกติ 6 35" xfId="656"/>
    <cellStyle name="ปกติ 6 36" xfId="730"/>
    <cellStyle name="ปกติ 6 37" xfId="794"/>
    <cellStyle name="ปกติ 6 38" xfId="923"/>
    <cellStyle name="ปกติ 6 39" xfId="952"/>
    <cellStyle name="ปกติ 6 4" xfId="32"/>
    <cellStyle name="ปกติ 6 40" xfId="964"/>
    <cellStyle name="ปกติ 6 41" xfId="982"/>
    <cellStyle name="ปกติ 6 42" xfId="1119"/>
    <cellStyle name="ปกติ 6 43" xfId="1155"/>
    <cellStyle name="ปกติ 6 44" xfId="1177"/>
    <cellStyle name="ปกติ 6 45" xfId="1196"/>
    <cellStyle name="ปกติ 6 46" xfId="1228"/>
    <cellStyle name="ปกติ 6 47" xfId="1257"/>
    <cellStyle name="ปกติ 6 48" xfId="1291"/>
    <cellStyle name="ปกติ 6 49" xfId="1315"/>
    <cellStyle name="ปกติ 6 5" xfId="39"/>
    <cellStyle name="ปกติ 6 50" xfId="1361"/>
    <cellStyle name="ปกติ 6 51" xfId="1391"/>
    <cellStyle name="ปกติ 6 52" xfId="1420"/>
    <cellStyle name="ปกติ 6 53" xfId="1460"/>
    <cellStyle name="ปกติ 6 54" xfId="1495"/>
    <cellStyle name="ปกติ 6 55" xfId="1541"/>
    <cellStyle name="ปกติ 6 56" xfId="1629"/>
    <cellStyle name="ปกติ 6 57" xfId="1647"/>
    <cellStyle name="ปกติ 6 58" xfId="1666"/>
    <cellStyle name="ปกติ 6 59" xfId="1685"/>
    <cellStyle name="ปกติ 6 6" xfId="47"/>
    <cellStyle name="ปกติ 6 60" xfId="1705"/>
    <cellStyle name="ปกติ 6 61" xfId="1725"/>
    <cellStyle name="ปกติ 6 62" xfId="1747"/>
    <cellStyle name="ปกติ 6 63" xfId="1770"/>
    <cellStyle name="ปกติ 6 64" xfId="1795"/>
    <cellStyle name="ปกติ 6 65" xfId="1822"/>
    <cellStyle name="ปกติ 6 66" xfId="1851"/>
    <cellStyle name="ปกติ 6 67" xfId="1882"/>
    <cellStyle name="ปกติ 6 68" xfId="1915"/>
    <cellStyle name="ปกติ 6 69" xfId="1950"/>
    <cellStyle name="ปกติ 6 7" xfId="66"/>
    <cellStyle name="ปกติ 6 7 2" xfId="294"/>
    <cellStyle name="ปกติ 6 70" xfId="1987"/>
    <cellStyle name="ปกติ 6 71" xfId="2025"/>
    <cellStyle name="ปกติ 6 72" xfId="2058"/>
    <cellStyle name="ปกติ 6 73" xfId="2113"/>
    <cellStyle name="ปกติ 6 74" xfId="2158"/>
    <cellStyle name="ปกติ 6 75" xfId="2203"/>
    <cellStyle name="ปกติ 6 76" xfId="2250"/>
    <cellStyle name="ปกติ 6 77" xfId="2299"/>
    <cellStyle name="ปกติ 6 78" xfId="2350"/>
    <cellStyle name="ปกติ 6 79" xfId="2403"/>
    <cellStyle name="ปกติ 6 8" xfId="71"/>
    <cellStyle name="ปกติ 6 8 2" xfId="299"/>
    <cellStyle name="ปกติ 6 80" xfId="2458"/>
    <cellStyle name="ปกติ 6 81" xfId="2515"/>
    <cellStyle name="ปกติ 6 82" xfId="2570"/>
    <cellStyle name="ปกติ 6 83" xfId="2633"/>
    <cellStyle name="ปกติ 6 84" xfId="2649"/>
    <cellStyle name="ปกติ 6 85" xfId="2693"/>
    <cellStyle name="ปกติ 6 86" xfId="2740"/>
    <cellStyle name="ปกติ 6 87" xfId="2787"/>
    <cellStyle name="ปกติ 6 88" xfId="2785"/>
    <cellStyle name="ปกติ 6 89" xfId="2828"/>
    <cellStyle name="ปกติ 6 9" xfId="77"/>
    <cellStyle name="ปกติ 6 9 2" xfId="305"/>
    <cellStyle name="ปกติ 6 90" xfId="2869"/>
    <cellStyle name="ปกติ 6 91" xfId="2950"/>
    <cellStyle name="ปกติ 6 92" xfId="2940"/>
    <cellStyle name="ปกติ 6 93" xfId="3069"/>
    <cellStyle name="ปกติ 6 94" xfId="3117"/>
    <cellStyle name="ปกติ 6 95" xfId="3167"/>
    <cellStyle name="ปกติ 6 96" xfId="3221"/>
    <cellStyle name="ปกติ 6 97" xfId="2985"/>
    <cellStyle name="ปกติ 6 98" xfId="3330"/>
    <cellStyle name="ปกติ 6 99" xfId="3384"/>
    <cellStyle name="ปกติ 60" xfId="851"/>
    <cellStyle name="ปกติ 7" xfId="414"/>
    <cellStyle name="ปกติ 7 10" xfId="117"/>
    <cellStyle name="ปกติ 7 10 2" xfId="345"/>
    <cellStyle name="ปกติ 7 11" xfId="123"/>
    <cellStyle name="ปกติ 7 11 2" xfId="351"/>
    <cellStyle name="ปกติ 7 12" xfId="130"/>
    <cellStyle name="ปกติ 7 12 2" xfId="358"/>
    <cellStyle name="ปกติ 7 13" xfId="138"/>
    <cellStyle name="ปกติ 7 13 2" xfId="366"/>
    <cellStyle name="ปกติ 7 14" xfId="147"/>
    <cellStyle name="ปกติ 7 15" xfId="15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23" xfId="477"/>
    <cellStyle name="ปกติ 7 24" xfId="498"/>
    <cellStyle name="ปกติ 7 25" xfId="538"/>
    <cellStyle name="ปกติ 7 26" xfId="602"/>
    <cellStyle name="ปกติ 7 27" xfId="638"/>
    <cellStyle name="ปกติ 7 28" xfId="653"/>
    <cellStyle name="ปกติ 7 29" xfId="731"/>
    <cellStyle name="ปกติ 7 3" xfId="33"/>
    <cellStyle name="ปกติ 7 30" xfId="795"/>
    <cellStyle name="ปกติ 7 31" xfId="953"/>
    <cellStyle name="ปกติ 7 32" xfId="965"/>
    <cellStyle name="ปกติ 7 33" xfId="983"/>
    <cellStyle name="ปกติ 7 34" xfId="1120"/>
    <cellStyle name="ปกติ 7 35" xfId="1157"/>
    <cellStyle name="ปกติ 7 36" xfId="1179"/>
    <cellStyle name="ปกติ 7 37" xfId="1197"/>
    <cellStyle name="ปกติ 7 38" xfId="1229"/>
    <cellStyle name="ปกติ 7 39" xfId="1258"/>
    <cellStyle name="ปกติ 7 4" xfId="40"/>
    <cellStyle name="ปกติ 7 40" xfId="1292"/>
    <cellStyle name="ปกติ 7 41" xfId="1316"/>
    <cellStyle name="ปกติ 7 42" xfId="1362"/>
    <cellStyle name="ปกติ 7 43" xfId="1393"/>
    <cellStyle name="ปกติ 7 44" xfId="1421"/>
    <cellStyle name="ปกติ 7 45" xfId="1461"/>
    <cellStyle name="ปกติ 7 46" xfId="1496"/>
    <cellStyle name="ปกติ 7 47" xfId="1542"/>
    <cellStyle name="ปกติ 7 48" xfId="1648"/>
    <cellStyle name="ปกติ 7 49" xfId="1667"/>
    <cellStyle name="ปกติ 7 5" xfId="48"/>
    <cellStyle name="ปกติ 7 50" xfId="1686"/>
    <cellStyle name="ปกติ 7 51" xfId="1706"/>
    <cellStyle name="ปกติ 7 52" xfId="1727"/>
    <cellStyle name="ปกติ 7 53" xfId="1749"/>
    <cellStyle name="ปกติ 7 54" xfId="1772"/>
    <cellStyle name="ปกติ 7 55" xfId="1797"/>
    <cellStyle name="ปกติ 7 56" xfId="1824"/>
    <cellStyle name="ปกติ 7 57" xfId="1853"/>
    <cellStyle name="ปกติ 7 58" xfId="1884"/>
    <cellStyle name="ปกติ 7 59" xfId="1917"/>
    <cellStyle name="ปกติ 7 6" xfId="72"/>
    <cellStyle name="ปกติ 7 6 2" xfId="300"/>
    <cellStyle name="ปกติ 7 60" xfId="1952"/>
    <cellStyle name="ปกติ 7 61" xfId="1989"/>
    <cellStyle name="ปกติ 7 62" xfId="2027"/>
    <cellStyle name="ปกติ 7 63" xfId="2059"/>
    <cellStyle name="ปกติ 7 64" xfId="2115"/>
    <cellStyle name="ปกติ 7 65" xfId="2160"/>
    <cellStyle name="ปกติ 7 66" xfId="2205"/>
    <cellStyle name="ปกติ 7 67" xfId="2252"/>
    <cellStyle name="ปกติ 7 68" xfId="2301"/>
    <cellStyle name="ปกติ 7 69" xfId="2352"/>
    <cellStyle name="ปกติ 7 7" xfId="78"/>
    <cellStyle name="ปกติ 7 7 2" xfId="306"/>
    <cellStyle name="ปกติ 7 70" xfId="2405"/>
    <cellStyle name="ปกติ 7 71" xfId="2460"/>
    <cellStyle name="ปกติ 7 72" xfId="2517"/>
    <cellStyle name="ปกติ 7 73" xfId="2572"/>
    <cellStyle name="ปกติ 7 74" xfId="2635"/>
    <cellStyle name="ปกติ 7 75" xfId="2622"/>
    <cellStyle name="ปกติ 7 76" xfId="2689"/>
    <cellStyle name="ปกติ 7 77" xfId="2736"/>
    <cellStyle name="ปกติ 7 78" xfId="2783"/>
    <cellStyle name="ปกติ 7 79" xfId="2830"/>
    <cellStyle name="ปกติ 7 8" xfId="85"/>
    <cellStyle name="ปกติ 7 8 2" xfId="313"/>
    <cellStyle name="ปกติ 7 80" xfId="2860"/>
    <cellStyle name="ปกติ 7 81" xfId="2815"/>
    <cellStyle name="ปกติ 7 82" xfId="2905"/>
    <cellStyle name="ปกติ 7 83" xfId="2962"/>
    <cellStyle name="ปกติ 7 84" xfId="3044"/>
    <cellStyle name="ปกติ 7 85" xfId="3093"/>
    <cellStyle name="ปกติ 7 86" xfId="3142"/>
    <cellStyle name="ปกติ 7 87" xfId="3081"/>
    <cellStyle name="ปกติ 7 88" xfId="3219"/>
    <cellStyle name="ปกติ 7 89" xfId="3326"/>
    <cellStyle name="ปกติ 7 9" xfId="93"/>
    <cellStyle name="ปกติ 7 9 2" xfId="321"/>
    <cellStyle name="ปกติ 7 90" xfId="3380"/>
    <cellStyle name="ปกติ 7 91" xfId="3426"/>
    <cellStyle name="ปกติ 7 92" xfId="3505"/>
    <cellStyle name="ปกติ 7 93" xfId="3570"/>
    <cellStyle name="ปกติ 7 94" xfId="3528"/>
    <cellStyle name="ปกติ 7 95" xfId="3675"/>
    <cellStyle name="ปกติ 7 96" xfId="3740"/>
    <cellStyle name="ปกติ 8" xfId="417"/>
    <cellStyle name="ปกติ 8 10" xfId="139"/>
    <cellStyle name="ปกติ 8 10 2" xfId="367"/>
    <cellStyle name="ปกติ 8 11" xfId="148"/>
    <cellStyle name="ปกติ 8 12" xfId="158"/>
    <cellStyle name="ปกติ 8 13" xfId="169"/>
    <cellStyle name="ปกติ 8 14" xfId="181"/>
    <cellStyle name="ปกติ 8 15" xfId="194"/>
    <cellStyle name="ปกติ 8 16" xfId="208"/>
    <cellStyle name="ปกติ 8 17" xfId="223"/>
    <cellStyle name="ปกติ 8 18" xfId="478"/>
    <cellStyle name="ปกติ 8 19" xfId="500"/>
    <cellStyle name="ปกติ 8 2" xfId="34"/>
    <cellStyle name="ปกติ 8 20" xfId="540"/>
    <cellStyle name="ปกติ 8 21" xfId="605"/>
    <cellStyle name="ปกติ 8 22" xfId="641"/>
    <cellStyle name="ปกติ 8 23" xfId="648"/>
    <cellStyle name="ปกติ 8 24" xfId="733"/>
    <cellStyle name="ปกติ 8 25" xfId="797"/>
    <cellStyle name="ปกติ 8 26" xfId="954"/>
    <cellStyle name="ปกติ 8 27" xfId="966"/>
    <cellStyle name="ปกติ 8 28" xfId="984"/>
    <cellStyle name="ปกติ 8 29" xfId="1121"/>
    <cellStyle name="ปกติ 8 3" xfId="41"/>
    <cellStyle name="ปกติ 8 30" xfId="1159"/>
    <cellStyle name="ปกติ 8 31" xfId="1181"/>
    <cellStyle name="ปกติ 8 32" xfId="1198"/>
    <cellStyle name="ปกติ 8 33" xfId="1230"/>
    <cellStyle name="ปกติ 8 34" xfId="1259"/>
    <cellStyle name="ปกติ 8 35" xfId="1294"/>
    <cellStyle name="ปกติ 8 36" xfId="1317"/>
    <cellStyle name="ปกติ 8 37" xfId="1363"/>
    <cellStyle name="ปกติ 8 38" xfId="1395"/>
    <cellStyle name="ปกติ 8 39" xfId="1422"/>
    <cellStyle name="ปกติ 8 4" xfId="49"/>
    <cellStyle name="ปกติ 8 40" xfId="1462"/>
    <cellStyle name="ปกติ 8 41" xfId="1497"/>
    <cellStyle name="ปกติ 8 42" xfId="1543"/>
    <cellStyle name="ปกติ 8 43" xfId="1668"/>
    <cellStyle name="ปกติ 8 44" xfId="1687"/>
    <cellStyle name="ปกติ 8 45" xfId="1707"/>
    <cellStyle name="ปกติ 8 46" xfId="1729"/>
    <cellStyle name="ปกติ 8 47" xfId="1751"/>
    <cellStyle name="ปกติ 8 48" xfId="1774"/>
    <cellStyle name="ปกติ 8 49" xfId="1799"/>
    <cellStyle name="ปกติ 8 5" xfId="79"/>
    <cellStyle name="ปกติ 8 5 2" xfId="307"/>
    <cellStyle name="ปกติ 8 50" xfId="1826"/>
    <cellStyle name="ปกติ 8 51" xfId="1855"/>
    <cellStyle name="ปกติ 8 52" xfId="1886"/>
    <cellStyle name="ปกติ 8 53" xfId="1919"/>
    <cellStyle name="ปกติ 8 54" xfId="1954"/>
    <cellStyle name="ปกติ 8 55" xfId="1991"/>
    <cellStyle name="ปกติ 8 56" xfId="2029"/>
    <cellStyle name="ปกติ 8 57" xfId="2060"/>
    <cellStyle name="ปกติ 8 58" xfId="2117"/>
    <cellStyle name="ปกติ 8 59" xfId="2162"/>
    <cellStyle name="ปกติ 8 6" xfId="86"/>
    <cellStyle name="ปกติ 8 6 2" xfId="314"/>
    <cellStyle name="ปกติ 8 60" xfId="2207"/>
    <cellStyle name="ปกติ 8 61" xfId="2254"/>
    <cellStyle name="ปกติ 8 62" xfId="2303"/>
    <cellStyle name="ปกติ 8 63" xfId="2354"/>
    <cellStyle name="ปกติ 8 64" xfId="2407"/>
    <cellStyle name="ปกติ 8 65" xfId="2462"/>
    <cellStyle name="ปกติ 8 66" xfId="2519"/>
    <cellStyle name="ปกติ 8 67" xfId="2574"/>
    <cellStyle name="ปกติ 8 68" xfId="2637"/>
    <cellStyle name="ปกติ 8 69" xfId="2454"/>
    <cellStyle name="ปกติ 8 7" xfId="94"/>
    <cellStyle name="ปกติ 8 7 2" xfId="322"/>
    <cellStyle name="ปกติ 8 70" xfId="2676"/>
    <cellStyle name="ปกติ 8 71" xfId="2732"/>
    <cellStyle name="ปกติ 8 72" xfId="2779"/>
    <cellStyle name="ปกติ 8 73" xfId="2826"/>
    <cellStyle name="ปกติ 8 74" xfId="2871"/>
    <cellStyle name="ปกติ 8 75" xfId="2917"/>
    <cellStyle name="ปกติ 8 76" xfId="2951"/>
    <cellStyle name="ปกติ 8 77" xfId="2915"/>
    <cellStyle name="ปกติ 8 78" xfId="2873"/>
    <cellStyle name="ปกติ 8 79" xfId="2998"/>
    <cellStyle name="ปกติ 8 8" xfId="124"/>
    <cellStyle name="ปกติ 8 8 2" xfId="352"/>
    <cellStyle name="ปกติ 8 80" xfId="2997"/>
    <cellStyle name="ปกติ 8 81" xfId="2987"/>
    <cellStyle name="ปกติ 8 82" xfId="3257"/>
    <cellStyle name="ปกติ 8 83" xfId="3322"/>
    <cellStyle name="ปกติ 8 84" xfId="3377"/>
    <cellStyle name="ปกติ 8 85" xfId="3424"/>
    <cellStyle name="ปกติ 8 86" xfId="3506"/>
    <cellStyle name="ปกติ 8 87" xfId="3551"/>
    <cellStyle name="ปกติ 8 88" xfId="3534"/>
    <cellStyle name="ปกติ 8 89" xfId="3677"/>
    <cellStyle name="ปกติ 8 9" xfId="131"/>
    <cellStyle name="ปกติ 8 9 2" xfId="359"/>
    <cellStyle name="ปกติ 8 90" xfId="3737"/>
    <cellStyle name="ปกติ 9" xfId="259"/>
    <cellStyle name="ปกติ 9 10" xfId="170"/>
    <cellStyle name="ปกติ 9 11" xfId="182"/>
    <cellStyle name="ปกติ 9 12" xfId="195"/>
    <cellStyle name="ปกติ 9 13" xfId="209"/>
    <cellStyle name="ปกติ 9 14" xfId="224"/>
    <cellStyle name="ปกติ 9 15" xfId="479"/>
    <cellStyle name="ปกติ 9 16" xfId="501"/>
    <cellStyle name="ปกติ 9 17" xfId="541"/>
    <cellStyle name="ปกติ 9 18" xfId="606"/>
    <cellStyle name="ปกติ 9 19" xfId="642"/>
    <cellStyle name="ปกติ 9 2" xfId="42"/>
    <cellStyle name="ปกติ 9 20" xfId="621"/>
    <cellStyle name="ปกติ 9 21" xfId="734"/>
    <cellStyle name="ปกติ 9 22" xfId="798"/>
    <cellStyle name="ปกติ 9 23" xfId="955"/>
    <cellStyle name="ปกติ 9 24" xfId="967"/>
    <cellStyle name="ปกติ 9 25" xfId="985"/>
    <cellStyle name="ปกติ 9 26" xfId="1122"/>
    <cellStyle name="ปกติ 9 27" xfId="1160"/>
    <cellStyle name="ปกติ 9 28" xfId="1182"/>
    <cellStyle name="ปกติ 9 29" xfId="1199"/>
    <cellStyle name="ปกติ 9 3" xfId="50"/>
    <cellStyle name="ปกติ 9 30" xfId="1231"/>
    <cellStyle name="ปกติ 9 31" xfId="1260"/>
    <cellStyle name="ปกติ 9 32" xfId="1296"/>
    <cellStyle name="ปกติ 9 33" xfId="1318"/>
    <cellStyle name="ปกติ 9 34" xfId="1365"/>
    <cellStyle name="ปกติ 9 35" xfId="1397"/>
    <cellStyle name="ปกติ 9 36" xfId="1423"/>
    <cellStyle name="ปกติ 9 37" xfId="1463"/>
    <cellStyle name="ปกติ 9 38" xfId="1498"/>
    <cellStyle name="ปกติ 9 39" xfId="1544"/>
    <cellStyle name="ปกติ 9 4" xfId="87"/>
    <cellStyle name="ปกติ 9 4 2" xfId="315"/>
    <cellStyle name="ปกติ 9 40" xfId="1688"/>
    <cellStyle name="ปกติ 9 41" xfId="1708"/>
    <cellStyle name="ปกติ 9 42" xfId="1730"/>
    <cellStyle name="ปกติ 9 43" xfId="1753"/>
    <cellStyle name="ปกติ 9 44" xfId="1776"/>
    <cellStyle name="ปกติ 9 45" xfId="1801"/>
    <cellStyle name="ปกติ 9 46" xfId="1828"/>
    <cellStyle name="ปกติ 9 47" xfId="1857"/>
    <cellStyle name="ปกติ 9 48" xfId="1888"/>
    <cellStyle name="ปกติ 9 49" xfId="1921"/>
    <cellStyle name="ปกติ 9 5" xfId="95"/>
    <cellStyle name="ปกติ 9 5 2" xfId="323"/>
    <cellStyle name="ปกติ 9 50" xfId="1956"/>
    <cellStyle name="ปกติ 9 51" xfId="1993"/>
    <cellStyle name="ปกติ 9 52" xfId="2030"/>
    <cellStyle name="ปกติ 9 53" xfId="2061"/>
    <cellStyle name="ปกติ 9 54" xfId="2119"/>
    <cellStyle name="ปกติ 9 55" xfId="2164"/>
    <cellStyle name="ปกติ 9 56" xfId="2209"/>
    <cellStyle name="ปกติ 9 57" xfId="2256"/>
    <cellStyle name="ปกติ 9 58" xfId="2305"/>
    <cellStyle name="ปกติ 9 59" xfId="2356"/>
    <cellStyle name="ปกติ 9 6" xfId="132"/>
    <cellStyle name="ปกติ 9 6 2" xfId="360"/>
    <cellStyle name="ปกติ 9 60" xfId="2409"/>
    <cellStyle name="ปกติ 9 61" xfId="2464"/>
    <cellStyle name="ปกติ 9 62" xfId="2521"/>
    <cellStyle name="ปกติ 9 63" xfId="2576"/>
    <cellStyle name="ปกติ 9 64" xfId="2639"/>
    <cellStyle name="ปกติ 9 65" xfId="2573"/>
    <cellStyle name="ปกติ 9 66" xfId="2625"/>
    <cellStyle name="ปกติ 9 67" xfId="2720"/>
    <cellStyle name="ปกติ 9 68" xfId="2775"/>
    <cellStyle name="ปกติ 9 69" xfId="2822"/>
    <cellStyle name="ปกติ 9 7" xfId="140"/>
    <cellStyle name="ปกติ 9 7 2" xfId="368"/>
    <cellStyle name="ปกติ 9 70" xfId="2867"/>
    <cellStyle name="ปกติ 9 71" xfId="2913"/>
    <cellStyle name="ปกติ 9 72" xfId="2960"/>
    <cellStyle name="ปกติ 9 73" xfId="3008"/>
    <cellStyle name="ปกติ 9 74" xfId="3045"/>
    <cellStyle name="ปกติ 9 75" xfId="3094"/>
    <cellStyle name="ปกติ 9 76" xfId="3143"/>
    <cellStyle name="ปกติ 9 77" xfId="3033"/>
    <cellStyle name="ปกติ 9 78" xfId="3253"/>
    <cellStyle name="ปกติ 9 79" xfId="3288"/>
    <cellStyle name="ปกติ 9 8" xfId="149"/>
    <cellStyle name="ปกติ 9 80" xfId="3246"/>
    <cellStyle name="ปกติ 9 81" xfId="3422"/>
    <cellStyle name="ปกติ 9 82" xfId="3508"/>
    <cellStyle name="ปกติ 9 83" xfId="3548"/>
    <cellStyle name="ปกติ 9 84" xfId="3598"/>
    <cellStyle name="ปกติ 9 85" xfId="3678"/>
    <cellStyle name="ปกติ 9 86" xfId="3670"/>
    <cellStyle name="ปกติ 9 9" xfId="1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F8" sqref="F8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114" t="s">
        <v>107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18.95" customHeight="1">
      <c r="A2" s="115" t="s">
        <v>0</v>
      </c>
      <c r="B2" s="115" t="s">
        <v>1</v>
      </c>
      <c r="C2" s="117" t="s">
        <v>5</v>
      </c>
      <c r="D2" s="118"/>
      <c r="E2" s="119" t="s">
        <v>6</v>
      </c>
      <c r="F2" s="118"/>
      <c r="G2" s="119" t="s">
        <v>7</v>
      </c>
      <c r="H2" s="118"/>
      <c r="I2" s="119" t="s">
        <v>8</v>
      </c>
      <c r="J2" s="118"/>
      <c r="K2" s="119" t="s">
        <v>16</v>
      </c>
      <c r="L2" s="118"/>
      <c r="M2" s="119" t="s">
        <v>11</v>
      </c>
      <c r="N2" s="118"/>
      <c r="O2" s="119" t="s">
        <v>12</v>
      </c>
      <c r="P2" s="118"/>
      <c r="Q2" s="119" t="s">
        <v>9</v>
      </c>
      <c r="R2" s="118"/>
      <c r="S2" s="119" t="s">
        <v>10</v>
      </c>
      <c r="T2" s="118"/>
      <c r="U2" s="119" t="s">
        <v>49</v>
      </c>
      <c r="V2" s="118"/>
      <c r="W2" s="35" t="s">
        <v>3</v>
      </c>
      <c r="X2" s="120" t="s">
        <v>13</v>
      </c>
      <c r="Y2" s="120" t="s">
        <v>3</v>
      </c>
      <c r="Z2" s="36" t="s">
        <v>2</v>
      </c>
      <c r="AA2" s="16" t="s">
        <v>15</v>
      </c>
    </row>
    <row r="3" spans="1:27" ht="18.95" customHeight="1">
      <c r="A3" s="116"/>
      <c r="B3" s="116"/>
      <c r="C3" s="48">
        <v>100</v>
      </c>
      <c r="D3" s="48" t="s">
        <v>2</v>
      </c>
      <c r="E3" s="48">
        <v>100</v>
      </c>
      <c r="F3" s="48" t="s">
        <v>2</v>
      </c>
      <c r="G3" s="48">
        <v>100</v>
      </c>
      <c r="H3" s="48" t="s">
        <v>2</v>
      </c>
      <c r="I3" s="48">
        <v>100</v>
      </c>
      <c r="J3" s="48" t="s">
        <v>2</v>
      </c>
      <c r="K3" s="48">
        <v>100</v>
      </c>
      <c r="L3" s="48" t="s">
        <v>2</v>
      </c>
      <c r="M3" s="36">
        <v>100</v>
      </c>
      <c r="N3" s="36" t="s">
        <v>2</v>
      </c>
      <c r="O3" s="36">
        <v>100</v>
      </c>
      <c r="P3" s="36" t="s">
        <v>2</v>
      </c>
      <c r="Q3" s="36">
        <v>100</v>
      </c>
      <c r="R3" s="36" t="s">
        <v>2</v>
      </c>
      <c r="S3" s="48">
        <v>100</v>
      </c>
      <c r="T3" s="48" t="s">
        <v>2</v>
      </c>
      <c r="U3" s="48">
        <v>100</v>
      </c>
      <c r="V3" s="48" t="s">
        <v>2</v>
      </c>
      <c r="W3" s="35">
        <v>1000</v>
      </c>
      <c r="X3" s="121"/>
      <c r="Y3" s="121"/>
      <c r="Z3" s="37" t="s">
        <v>4</v>
      </c>
      <c r="AA3" s="37" t="s">
        <v>14</v>
      </c>
    </row>
    <row r="4" spans="1:27" s="2" customFormat="1" ht="18.95" customHeight="1">
      <c r="A4" s="21">
        <v>1</v>
      </c>
      <c r="B4" s="10" t="s">
        <v>114</v>
      </c>
      <c r="C4" s="49">
        <v>85</v>
      </c>
      <c r="D4" s="49" t="s">
        <v>133</v>
      </c>
      <c r="E4" s="50">
        <v>92</v>
      </c>
      <c r="F4" s="50" t="s">
        <v>133</v>
      </c>
      <c r="G4" s="51">
        <v>89</v>
      </c>
      <c r="H4" s="51" t="s">
        <v>133</v>
      </c>
      <c r="I4" s="52">
        <v>88</v>
      </c>
      <c r="J4" s="52" t="s">
        <v>133</v>
      </c>
      <c r="K4" s="53">
        <v>85</v>
      </c>
      <c r="L4" s="53" t="s">
        <v>133</v>
      </c>
      <c r="M4" s="54">
        <v>91</v>
      </c>
      <c r="N4" s="54" t="s">
        <v>133</v>
      </c>
      <c r="O4" s="55">
        <v>94</v>
      </c>
      <c r="P4" s="55" t="s">
        <v>133</v>
      </c>
      <c r="Q4" s="56">
        <v>81</v>
      </c>
      <c r="R4" s="56" t="s">
        <v>133</v>
      </c>
      <c r="S4" s="57">
        <v>87</v>
      </c>
      <c r="T4" s="57" t="s">
        <v>133</v>
      </c>
      <c r="U4" s="58">
        <v>86</v>
      </c>
      <c r="V4" s="58" t="s">
        <v>133</v>
      </c>
      <c r="W4" s="7">
        <f>C4+E4+G4+I4+K4+M4+O4+Q4+S4+U4</f>
        <v>878</v>
      </c>
      <c r="X4" s="8">
        <f>W4/10</f>
        <v>87.8</v>
      </c>
      <c r="Y4" s="8">
        <f>D4+F4+H4+J4+L4+N4+P4+R4+T4+V4</f>
        <v>40</v>
      </c>
      <c r="Z4" s="8">
        <f>Y4/10</f>
        <v>4</v>
      </c>
      <c r="AA4" s="13">
        <v>3</v>
      </c>
    </row>
    <row r="5" spans="1:27" s="2" customFormat="1" ht="18.95" customHeight="1">
      <c r="A5" s="22">
        <v>2</v>
      </c>
      <c r="B5" s="10" t="s">
        <v>115</v>
      </c>
      <c r="C5" s="49">
        <v>67</v>
      </c>
      <c r="D5" s="49" t="s">
        <v>130</v>
      </c>
      <c r="E5" s="50">
        <v>74</v>
      </c>
      <c r="F5" s="50" t="s">
        <v>132</v>
      </c>
      <c r="G5" s="51">
        <v>70</v>
      </c>
      <c r="H5" s="51" t="s">
        <v>132</v>
      </c>
      <c r="I5" s="52">
        <v>77</v>
      </c>
      <c r="J5" s="52" t="s">
        <v>131</v>
      </c>
      <c r="K5" s="53">
        <v>75</v>
      </c>
      <c r="L5" s="53" t="s">
        <v>131</v>
      </c>
      <c r="M5" s="54">
        <v>83</v>
      </c>
      <c r="N5" s="54" t="s">
        <v>133</v>
      </c>
      <c r="O5" s="55">
        <v>82</v>
      </c>
      <c r="P5" s="55" t="s">
        <v>133</v>
      </c>
      <c r="Q5" s="56">
        <v>75</v>
      </c>
      <c r="R5" s="56" t="s">
        <v>131</v>
      </c>
      <c r="S5" s="57">
        <v>60</v>
      </c>
      <c r="T5" s="57" t="s">
        <v>129</v>
      </c>
      <c r="U5" s="58">
        <v>87</v>
      </c>
      <c r="V5" s="58" t="s">
        <v>133</v>
      </c>
      <c r="W5" s="7">
        <f t="shared" ref="W5:W17" si="0">C5+E5+G5+I5+K5+M5+O5+Q5+S5+U5</f>
        <v>750</v>
      </c>
      <c r="X5" s="8">
        <f t="shared" ref="X5:X17" si="1">W5/10</f>
        <v>75</v>
      </c>
      <c r="Y5" s="8">
        <f t="shared" ref="Y5:Y17" si="2">D5+F5+H5+J5+L5+N5+P5+R5+T5+V5</f>
        <v>33</v>
      </c>
      <c r="Z5" s="8">
        <f t="shared" ref="Z5:Z17" si="3">Y5/10</f>
        <v>3.3</v>
      </c>
      <c r="AA5" s="13">
        <v>14</v>
      </c>
    </row>
    <row r="6" spans="1:27" s="2" customFormat="1" ht="18.95" customHeight="1">
      <c r="A6" s="22">
        <v>3</v>
      </c>
      <c r="B6" s="10" t="s">
        <v>116</v>
      </c>
      <c r="C6" s="49">
        <v>85</v>
      </c>
      <c r="D6" s="49" t="s">
        <v>133</v>
      </c>
      <c r="E6" s="50">
        <v>87</v>
      </c>
      <c r="F6" s="50" t="s">
        <v>133</v>
      </c>
      <c r="G6" s="51">
        <v>87</v>
      </c>
      <c r="H6" s="51" t="s">
        <v>133</v>
      </c>
      <c r="I6" s="52">
        <v>83</v>
      </c>
      <c r="J6" s="52" t="s">
        <v>133</v>
      </c>
      <c r="K6" s="53">
        <v>83</v>
      </c>
      <c r="L6" s="53" t="s">
        <v>133</v>
      </c>
      <c r="M6" s="54">
        <v>95</v>
      </c>
      <c r="N6" s="54" t="s">
        <v>133</v>
      </c>
      <c r="O6" s="55">
        <v>80</v>
      </c>
      <c r="P6" s="55" t="s">
        <v>133</v>
      </c>
      <c r="Q6" s="56">
        <v>80</v>
      </c>
      <c r="R6" s="56" t="s">
        <v>133</v>
      </c>
      <c r="S6" s="57">
        <v>76</v>
      </c>
      <c r="T6" s="57" t="s">
        <v>131</v>
      </c>
      <c r="U6" s="58">
        <v>85</v>
      </c>
      <c r="V6" s="58" t="s">
        <v>133</v>
      </c>
      <c r="W6" s="7">
        <f t="shared" si="0"/>
        <v>841</v>
      </c>
      <c r="X6" s="8">
        <f t="shared" si="1"/>
        <v>84.1</v>
      </c>
      <c r="Y6" s="8">
        <f t="shared" si="2"/>
        <v>39.5</v>
      </c>
      <c r="Z6" s="8">
        <f t="shared" si="3"/>
        <v>3.95</v>
      </c>
      <c r="AA6" s="13">
        <v>6</v>
      </c>
    </row>
    <row r="7" spans="1:27" s="2" customFormat="1" ht="18.95" customHeight="1">
      <c r="A7" s="22">
        <v>4</v>
      </c>
      <c r="B7" s="10" t="s">
        <v>117</v>
      </c>
      <c r="C7" s="49">
        <v>79</v>
      </c>
      <c r="D7" s="49" t="s">
        <v>131</v>
      </c>
      <c r="E7" s="50">
        <v>78</v>
      </c>
      <c r="F7" s="50" t="s">
        <v>131</v>
      </c>
      <c r="G7" s="51">
        <v>80</v>
      </c>
      <c r="H7" s="51" t="s">
        <v>133</v>
      </c>
      <c r="I7" s="52">
        <v>79</v>
      </c>
      <c r="J7" s="52" t="s">
        <v>131</v>
      </c>
      <c r="K7" s="53">
        <v>76</v>
      </c>
      <c r="L7" s="53" t="s">
        <v>131</v>
      </c>
      <c r="M7" s="54">
        <v>79</v>
      </c>
      <c r="N7" s="54" t="s">
        <v>131</v>
      </c>
      <c r="O7" s="55">
        <v>75</v>
      </c>
      <c r="P7" s="55" t="s">
        <v>131</v>
      </c>
      <c r="Q7" s="56">
        <v>80</v>
      </c>
      <c r="R7" s="56" t="s">
        <v>133</v>
      </c>
      <c r="S7" s="57">
        <v>66</v>
      </c>
      <c r="T7" s="57" t="s">
        <v>130</v>
      </c>
      <c r="U7" s="58">
        <v>87</v>
      </c>
      <c r="V7" s="58" t="s">
        <v>133</v>
      </c>
      <c r="W7" s="7">
        <f t="shared" si="0"/>
        <v>779</v>
      </c>
      <c r="X7" s="8">
        <f t="shared" si="1"/>
        <v>77.900000000000006</v>
      </c>
      <c r="Y7" s="8">
        <f t="shared" si="2"/>
        <v>35.5</v>
      </c>
      <c r="Z7" s="8">
        <f t="shared" si="3"/>
        <v>3.55</v>
      </c>
      <c r="AA7" s="13">
        <v>13</v>
      </c>
    </row>
    <row r="8" spans="1:27" s="2" customFormat="1" ht="18.95" customHeight="1">
      <c r="A8" s="22">
        <v>5</v>
      </c>
      <c r="B8" s="10" t="s">
        <v>118</v>
      </c>
      <c r="C8" s="49">
        <v>78</v>
      </c>
      <c r="D8" s="49" t="s">
        <v>131</v>
      </c>
      <c r="E8" s="50">
        <v>74</v>
      </c>
      <c r="F8" s="50" t="s">
        <v>132</v>
      </c>
      <c r="G8" s="51">
        <v>81</v>
      </c>
      <c r="H8" s="51" t="s">
        <v>133</v>
      </c>
      <c r="I8" s="52">
        <v>81</v>
      </c>
      <c r="J8" s="52" t="s">
        <v>133</v>
      </c>
      <c r="K8" s="53">
        <v>80</v>
      </c>
      <c r="L8" s="53" t="s">
        <v>133</v>
      </c>
      <c r="M8" s="54">
        <v>80</v>
      </c>
      <c r="N8" s="54" t="s">
        <v>133</v>
      </c>
      <c r="O8" s="55">
        <v>80</v>
      </c>
      <c r="P8" s="55" t="s">
        <v>133</v>
      </c>
      <c r="Q8" s="56">
        <v>76</v>
      </c>
      <c r="R8" s="56" t="s">
        <v>131</v>
      </c>
      <c r="S8" s="57">
        <v>63</v>
      </c>
      <c r="T8" s="57" t="s">
        <v>129</v>
      </c>
      <c r="U8" s="58">
        <v>87</v>
      </c>
      <c r="V8" s="58" t="s">
        <v>133</v>
      </c>
      <c r="W8" s="7">
        <f t="shared" si="0"/>
        <v>780</v>
      </c>
      <c r="X8" s="8">
        <f t="shared" si="1"/>
        <v>78</v>
      </c>
      <c r="Y8" s="8">
        <f t="shared" si="2"/>
        <v>36</v>
      </c>
      <c r="Z8" s="8">
        <f t="shared" si="3"/>
        <v>3.6</v>
      </c>
      <c r="AA8" s="13">
        <v>12</v>
      </c>
    </row>
    <row r="9" spans="1:27" s="2" customFormat="1" ht="18.95" customHeight="1">
      <c r="A9" s="22">
        <v>6</v>
      </c>
      <c r="B9" s="10" t="s">
        <v>119</v>
      </c>
      <c r="C9" s="49">
        <v>89</v>
      </c>
      <c r="D9" s="49" t="s">
        <v>133</v>
      </c>
      <c r="E9" s="50">
        <v>91</v>
      </c>
      <c r="F9" s="50" t="s">
        <v>133</v>
      </c>
      <c r="G9" s="51">
        <v>83</v>
      </c>
      <c r="H9" s="51" t="s">
        <v>133</v>
      </c>
      <c r="I9" s="52">
        <v>89</v>
      </c>
      <c r="J9" s="52" t="s">
        <v>133</v>
      </c>
      <c r="K9" s="53">
        <v>88</v>
      </c>
      <c r="L9" s="53" t="s">
        <v>133</v>
      </c>
      <c r="M9" s="54">
        <v>89</v>
      </c>
      <c r="N9" s="54" t="s">
        <v>133</v>
      </c>
      <c r="O9" s="55">
        <v>93</v>
      </c>
      <c r="P9" s="55" t="s">
        <v>133</v>
      </c>
      <c r="Q9" s="56">
        <v>88</v>
      </c>
      <c r="R9" s="56" t="s">
        <v>133</v>
      </c>
      <c r="S9" s="57">
        <v>82</v>
      </c>
      <c r="T9" s="57" t="s">
        <v>133</v>
      </c>
      <c r="U9" s="58">
        <v>91</v>
      </c>
      <c r="V9" s="58" t="s">
        <v>133</v>
      </c>
      <c r="W9" s="7">
        <f t="shared" si="0"/>
        <v>883</v>
      </c>
      <c r="X9" s="8">
        <f t="shared" si="1"/>
        <v>88.3</v>
      </c>
      <c r="Y9" s="8">
        <f t="shared" si="2"/>
        <v>40</v>
      </c>
      <c r="Z9" s="8">
        <f t="shared" si="3"/>
        <v>4</v>
      </c>
      <c r="AA9" s="13">
        <v>2</v>
      </c>
    </row>
    <row r="10" spans="1:27" s="2" customFormat="1" ht="18.95" customHeight="1">
      <c r="A10" s="22">
        <v>7</v>
      </c>
      <c r="B10" s="10" t="s">
        <v>120</v>
      </c>
      <c r="C10" s="49">
        <v>87</v>
      </c>
      <c r="D10" s="49" t="s">
        <v>133</v>
      </c>
      <c r="E10" s="50">
        <v>89</v>
      </c>
      <c r="F10" s="50" t="s">
        <v>133</v>
      </c>
      <c r="G10" s="51">
        <v>83</v>
      </c>
      <c r="H10" s="51" t="s">
        <v>133</v>
      </c>
      <c r="I10" s="52">
        <v>86</v>
      </c>
      <c r="J10" s="52" t="s">
        <v>133</v>
      </c>
      <c r="K10" s="53">
        <v>84</v>
      </c>
      <c r="L10" s="53" t="s">
        <v>133</v>
      </c>
      <c r="M10" s="54">
        <v>91</v>
      </c>
      <c r="N10" s="54" t="s">
        <v>133</v>
      </c>
      <c r="O10" s="55">
        <v>93</v>
      </c>
      <c r="P10" s="55" t="s">
        <v>133</v>
      </c>
      <c r="Q10" s="56">
        <v>89</v>
      </c>
      <c r="R10" s="56" t="s">
        <v>133</v>
      </c>
      <c r="S10" s="57">
        <v>84</v>
      </c>
      <c r="T10" s="57" t="s">
        <v>133</v>
      </c>
      <c r="U10" s="58">
        <v>89</v>
      </c>
      <c r="V10" s="58" t="s">
        <v>133</v>
      </c>
      <c r="W10" s="7">
        <f t="shared" si="0"/>
        <v>875</v>
      </c>
      <c r="X10" s="8">
        <f t="shared" si="1"/>
        <v>87.5</v>
      </c>
      <c r="Y10" s="8">
        <f t="shared" si="2"/>
        <v>40</v>
      </c>
      <c r="Z10" s="8">
        <f t="shared" si="3"/>
        <v>4</v>
      </c>
      <c r="AA10" s="13">
        <v>4</v>
      </c>
    </row>
    <row r="11" spans="1:27" s="2" customFormat="1" ht="18.95" customHeight="1">
      <c r="A11" s="22">
        <v>8</v>
      </c>
      <c r="B11" s="10" t="s">
        <v>121</v>
      </c>
      <c r="C11" s="49">
        <v>76</v>
      </c>
      <c r="D11" s="49" t="s">
        <v>131</v>
      </c>
      <c r="E11" s="50">
        <v>80</v>
      </c>
      <c r="F11" s="50" t="s">
        <v>133</v>
      </c>
      <c r="G11" s="51">
        <v>81</v>
      </c>
      <c r="H11" s="51" t="s">
        <v>133</v>
      </c>
      <c r="I11" s="52">
        <v>85</v>
      </c>
      <c r="J11" s="52" t="s">
        <v>133</v>
      </c>
      <c r="K11" s="53">
        <v>83</v>
      </c>
      <c r="L11" s="53" t="s">
        <v>133</v>
      </c>
      <c r="M11" s="54">
        <v>91</v>
      </c>
      <c r="N11" s="54" t="s">
        <v>133</v>
      </c>
      <c r="O11" s="55">
        <v>91</v>
      </c>
      <c r="P11" s="55" t="s">
        <v>133</v>
      </c>
      <c r="Q11" s="56">
        <v>81</v>
      </c>
      <c r="R11" s="56" t="s">
        <v>133</v>
      </c>
      <c r="S11" s="57">
        <v>81</v>
      </c>
      <c r="T11" s="57" t="s">
        <v>133</v>
      </c>
      <c r="U11" s="58">
        <v>87</v>
      </c>
      <c r="V11" s="58" t="s">
        <v>133</v>
      </c>
      <c r="W11" s="7">
        <f t="shared" si="0"/>
        <v>836</v>
      </c>
      <c r="X11" s="8">
        <f t="shared" si="1"/>
        <v>83.6</v>
      </c>
      <c r="Y11" s="8">
        <f t="shared" si="2"/>
        <v>39.5</v>
      </c>
      <c r="Z11" s="8">
        <f t="shared" si="3"/>
        <v>3.95</v>
      </c>
      <c r="AA11" s="13">
        <v>7</v>
      </c>
    </row>
    <row r="12" spans="1:27" s="2" customFormat="1" ht="18.95" customHeight="1">
      <c r="A12" s="22">
        <v>9</v>
      </c>
      <c r="B12" s="10" t="s">
        <v>122</v>
      </c>
      <c r="C12" s="49">
        <v>81</v>
      </c>
      <c r="D12" s="49" t="s">
        <v>133</v>
      </c>
      <c r="E12" s="50">
        <v>83</v>
      </c>
      <c r="F12" s="50" t="s">
        <v>133</v>
      </c>
      <c r="G12" s="51">
        <v>86</v>
      </c>
      <c r="H12" s="51" t="s">
        <v>133</v>
      </c>
      <c r="I12" s="52">
        <v>85</v>
      </c>
      <c r="J12" s="52" t="s">
        <v>133</v>
      </c>
      <c r="K12" s="53">
        <v>82</v>
      </c>
      <c r="L12" s="53" t="s">
        <v>133</v>
      </c>
      <c r="M12" s="54">
        <v>83</v>
      </c>
      <c r="N12" s="54" t="s">
        <v>133</v>
      </c>
      <c r="O12" s="55">
        <v>83</v>
      </c>
      <c r="P12" s="55" t="s">
        <v>133</v>
      </c>
      <c r="Q12" s="56">
        <v>80</v>
      </c>
      <c r="R12" s="56" t="s">
        <v>133</v>
      </c>
      <c r="S12" s="57">
        <v>78</v>
      </c>
      <c r="T12" s="57" t="s">
        <v>131</v>
      </c>
      <c r="U12" s="58">
        <v>86</v>
      </c>
      <c r="V12" s="58" t="s">
        <v>133</v>
      </c>
      <c r="W12" s="7">
        <f t="shared" si="0"/>
        <v>827</v>
      </c>
      <c r="X12" s="8">
        <f t="shared" si="1"/>
        <v>82.7</v>
      </c>
      <c r="Y12" s="8">
        <f t="shared" si="2"/>
        <v>39.5</v>
      </c>
      <c r="Z12" s="8">
        <f t="shared" si="3"/>
        <v>3.95</v>
      </c>
      <c r="AA12" s="13">
        <v>9</v>
      </c>
    </row>
    <row r="13" spans="1:27" s="2" customFormat="1" ht="18.95" customHeight="1">
      <c r="A13" s="22">
        <v>10</v>
      </c>
      <c r="B13" s="10" t="s">
        <v>123</v>
      </c>
      <c r="C13" s="49">
        <v>81</v>
      </c>
      <c r="D13" s="49" t="s">
        <v>133</v>
      </c>
      <c r="E13" s="50">
        <v>80</v>
      </c>
      <c r="F13" s="50" t="s">
        <v>133</v>
      </c>
      <c r="G13" s="51">
        <v>73</v>
      </c>
      <c r="H13" s="51" t="s">
        <v>132</v>
      </c>
      <c r="I13" s="52">
        <v>79</v>
      </c>
      <c r="J13" s="52" t="s">
        <v>131</v>
      </c>
      <c r="K13" s="53">
        <v>81</v>
      </c>
      <c r="L13" s="53" t="s">
        <v>133</v>
      </c>
      <c r="M13" s="54">
        <v>80</v>
      </c>
      <c r="N13" s="54" t="s">
        <v>133</v>
      </c>
      <c r="O13" s="55">
        <v>81</v>
      </c>
      <c r="P13" s="55" t="s">
        <v>133</v>
      </c>
      <c r="Q13" s="56">
        <v>76</v>
      </c>
      <c r="R13" s="56" t="s">
        <v>131</v>
      </c>
      <c r="S13" s="57">
        <v>76</v>
      </c>
      <c r="T13" s="57" t="s">
        <v>131</v>
      </c>
      <c r="U13" s="58">
        <v>86</v>
      </c>
      <c r="V13" s="58" t="s">
        <v>133</v>
      </c>
      <c r="W13" s="7">
        <f t="shared" si="0"/>
        <v>793</v>
      </c>
      <c r="X13" s="8">
        <f t="shared" si="1"/>
        <v>79.3</v>
      </c>
      <c r="Y13" s="8">
        <f t="shared" si="2"/>
        <v>37.5</v>
      </c>
      <c r="Z13" s="8">
        <f t="shared" si="3"/>
        <v>3.75</v>
      </c>
      <c r="AA13" s="13">
        <v>11</v>
      </c>
    </row>
    <row r="14" spans="1:27" s="2" customFormat="1" ht="18.95" customHeight="1">
      <c r="A14" s="22">
        <v>11</v>
      </c>
      <c r="B14" s="10" t="s">
        <v>124</v>
      </c>
      <c r="C14" s="49">
        <v>92</v>
      </c>
      <c r="D14" s="49" t="s">
        <v>133</v>
      </c>
      <c r="E14" s="50">
        <v>94</v>
      </c>
      <c r="F14" s="50" t="s">
        <v>133</v>
      </c>
      <c r="G14" s="51">
        <v>91</v>
      </c>
      <c r="H14" s="51" t="s">
        <v>133</v>
      </c>
      <c r="I14" s="52">
        <v>92</v>
      </c>
      <c r="J14" s="52" t="s">
        <v>133</v>
      </c>
      <c r="K14" s="53">
        <v>93</v>
      </c>
      <c r="L14" s="53" t="s">
        <v>133</v>
      </c>
      <c r="M14" s="54">
        <v>95</v>
      </c>
      <c r="N14" s="54" t="s">
        <v>133</v>
      </c>
      <c r="O14" s="55">
        <v>94</v>
      </c>
      <c r="P14" s="55" t="s">
        <v>133</v>
      </c>
      <c r="Q14" s="56">
        <v>88</v>
      </c>
      <c r="R14" s="56" t="s">
        <v>133</v>
      </c>
      <c r="S14" s="57">
        <v>90</v>
      </c>
      <c r="T14" s="57" t="s">
        <v>133</v>
      </c>
      <c r="U14" s="58">
        <v>88</v>
      </c>
      <c r="V14" s="58" t="s">
        <v>133</v>
      </c>
      <c r="W14" s="7">
        <f t="shared" si="0"/>
        <v>917</v>
      </c>
      <c r="X14" s="8">
        <f t="shared" si="1"/>
        <v>91.7</v>
      </c>
      <c r="Y14" s="8">
        <f t="shared" si="2"/>
        <v>40</v>
      </c>
      <c r="Z14" s="8">
        <f t="shared" si="3"/>
        <v>4</v>
      </c>
      <c r="AA14" s="13">
        <v>1</v>
      </c>
    </row>
    <row r="15" spans="1:27" s="2" customFormat="1" ht="18.95" customHeight="1">
      <c r="A15" s="22">
        <v>12</v>
      </c>
      <c r="B15" s="10" t="s">
        <v>125</v>
      </c>
      <c r="C15" s="49">
        <v>85</v>
      </c>
      <c r="D15" s="49" t="s">
        <v>133</v>
      </c>
      <c r="E15" s="50">
        <v>90</v>
      </c>
      <c r="F15" s="50" t="s">
        <v>133</v>
      </c>
      <c r="G15" s="51">
        <v>84</v>
      </c>
      <c r="H15" s="51" t="s">
        <v>133</v>
      </c>
      <c r="I15" s="52">
        <v>86</v>
      </c>
      <c r="J15" s="52" t="s">
        <v>133</v>
      </c>
      <c r="K15" s="53">
        <v>81</v>
      </c>
      <c r="L15" s="53" t="s">
        <v>133</v>
      </c>
      <c r="M15" s="54">
        <v>89</v>
      </c>
      <c r="N15" s="54" t="s">
        <v>133</v>
      </c>
      <c r="O15" s="55">
        <v>86</v>
      </c>
      <c r="P15" s="55" t="s">
        <v>133</v>
      </c>
      <c r="Q15" s="56">
        <v>84</v>
      </c>
      <c r="R15" s="56" t="s">
        <v>133</v>
      </c>
      <c r="S15" s="57">
        <v>85</v>
      </c>
      <c r="T15" s="57" t="s">
        <v>133</v>
      </c>
      <c r="U15" s="58">
        <v>90</v>
      </c>
      <c r="V15" s="58" t="s">
        <v>133</v>
      </c>
      <c r="W15" s="7">
        <f t="shared" si="0"/>
        <v>860</v>
      </c>
      <c r="X15" s="8">
        <f t="shared" si="1"/>
        <v>86</v>
      </c>
      <c r="Y15" s="8">
        <f t="shared" si="2"/>
        <v>40</v>
      </c>
      <c r="Z15" s="8">
        <f t="shared" si="3"/>
        <v>4</v>
      </c>
      <c r="AA15" s="13">
        <v>5</v>
      </c>
    </row>
    <row r="16" spans="1:27" s="2" customFormat="1" ht="18.95" customHeight="1">
      <c r="A16" s="22">
        <v>13</v>
      </c>
      <c r="B16" s="10" t="s">
        <v>126</v>
      </c>
      <c r="C16" s="49">
        <v>81</v>
      </c>
      <c r="D16" s="49" t="s">
        <v>133</v>
      </c>
      <c r="E16" s="50">
        <v>83</v>
      </c>
      <c r="F16" s="50" t="s">
        <v>133</v>
      </c>
      <c r="G16" s="51">
        <v>81</v>
      </c>
      <c r="H16" s="51" t="s">
        <v>133</v>
      </c>
      <c r="I16" s="52">
        <v>78</v>
      </c>
      <c r="J16" s="52" t="s">
        <v>131</v>
      </c>
      <c r="K16" s="53">
        <v>82</v>
      </c>
      <c r="L16" s="53" t="s">
        <v>133</v>
      </c>
      <c r="M16" s="54">
        <v>89</v>
      </c>
      <c r="N16" s="54" t="s">
        <v>133</v>
      </c>
      <c r="O16" s="55">
        <v>86</v>
      </c>
      <c r="P16" s="55" t="s">
        <v>133</v>
      </c>
      <c r="Q16" s="56">
        <v>82</v>
      </c>
      <c r="R16" s="56" t="s">
        <v>133</v>
      </c>
      <c r="S16" s="57">
        <v>86</v>
      </c>
      <c r="T16" s="57" t="s">
        <v>133</v>
      </c>
      <c r="U16" s="58">
        <v>88</v>
      </c>
      <c r="V16" s="58" t="s">
        <v>133</v>
      </c>
      <c r="W16" s="7">
        <f t="shared" si="0"/>
        <v>836</v>
      </c>
      <c r="X16" s="8">
        <f t="shared" si="1"/>
        <v>83.6</v>
      </c>
      <c r="Y16" s="8">
        <f t="shared" si="2"/>
        <v>39.5</v>
      </c>
      <c r="Z16" s="8">
        <f t="shared" si="3"/>
        <v>3.95</v>
      </c>
      <c r="AA16" s="13">
        <v>7</v>
      </c>
    </row>
    <row r="17" spans="1:27" s="2" customFormat="1" ht="18.95" customHeight="1">
      <c r="A17" s="22">
        <v>14</v>
      </c>
      <c r="B17" s="12" t="s">
        <v>127</v>
      </c>
      <c r="C17" s="49">
        <v>82</v>
      </c>
      <c r="D17" s="49" t="s">
        <v>133</v>
      </c>
      <c r="E17" s="50">
        <v>86</v>
      </c>
      <c r="F17" s="50" t="s">
        <v>133</v>
      </c>
      <c r="G17" s="51">
        <v>80</v>
      </c>
      <c r="H17" s="51" t="s">
        <v>133</v>
      </c>
      <c r="I17" s="52">
        <v>84</v>
      </c>
      <c r="J17" s="52" t="s">
        <v>133</v>
      </c>
      <c r="K17" s="53">
        <v>76</v>
      </c>
      <c r="L17" s="53" t="s">
        <v>131</v>
      </c>
      <c r="M17" s="54">
        <v>85</v>
      </c>
      <c r="N17" s="54" t="s">
        <v>133</v>
      </c>
      <c r="O17" s="55">
        <v>83</v>
      </c>
      <c r="P17" s="55" t="s">
        <v>133</v>
      </c>
      <c r="Q17" s="56">
        <v>83</v>
      </c>
      <c r="R17" s="56" t="s">
        <v>133</v>
      </c>
      <c r="S17" s="57">
        <v>77</v>
      </c>
      <c r="T17" s="57" t="s">
        <v>131</v>
      </c>
      <c r="U17" s="58">
        <v>88</v>
      </c>
      <c r="V17" s="58" t="s">
        <v>133</v>
      </c>
      <c r="W17" s="7">
        <f t="shared" si="0"/>
        <v>824</v>
      </c>
      <c r="X17" s="8">
        <f t="shared" si="1"/>
        <v>82.4</v>
      </c>
      <c r="Y17" s="8">
        <f t="shared" si="2"/>
        <v>39</v>
      </c>
      <c r="Z17" s="8">
        <f t="shared" si="3"/>
        <v>3.9</v>
      </c>
      <c r="AA17" s="13">
        <v>10</v>
      </c>
    </row>
    <row r="18" spans="1:27" ht="18.95" customHeight="1">
      <c r="A18" s="23"/>
      <c r="B18" s="24" t="s">
        <v>3</v>
      </c>
      <c r="C18" s="19">
        <f>SUM(C4:C17)</f>
        <v>1148</v>
      </c>
      <c r="D18" s="19"/>
      <c r="E18" s="19">
        <f>SUM(E4:E17)</f>
        <v>1181</v>
      </c>
      <c r="F18" s="19"/>
      <c r="G18" s="19">
        <f>SUM(G4:G17)</f>
        <v>1149</v>
      </c>
      <c r="H18" s="19"/>
      <c r="I18" s="19">
        <f>SUM(I4:I17)</f>
        <v>1172</v>
      </c>
      <c r="J18" s="19"/>
      <c r="K18" s="19">
        <f>SUM(K4:K17)</f>
        <v>1149</v>
      </c>
      <c r="L18" s="19"/>
      <c r="M18" s="19">
        <f>SUM(M4:M17)</f>
        <v>1220</v>
      </c>
      <c r="N18" s="19"/>
      <c r="O18" s="19">
        <f>SUM(O4:O17)</f>
        <v>1201</v>
      </c>
      <c r="P18" s="19"/>
      <c r="Q18" s="19">
        <f>SUM(Q4:Q17)</f>
        <v>1143</v>
      </c>
      <c r="R18" s="19"/>
      <c r="S18" s="19">
        <f>SUM(S4:S17)</f>
        <v>1091</v>
      </c>
      <c r="T18" s="19"/>
      <c r="U18" s="19">
        <f>SUM(U4:U17)</f>
        <v>1225</v>
      </c>
      <c r="V18" s="19"/>
      <c r="W18" s="19"/>
      <c r="X18" s="19">
        <f>SUM(X4:X17)</f>
        <v>1167.9000000000001</v>
      </c>
      <c r="Y18" s="9"/>
      <c r="Z18" s="9"/>
      <c r="AA18" s="9"/>
    </row>
    <row r="19" spans="1:27" ht="18.95" customHeight="1">
      <c r="A19" s="23"/>
      <c r="B19" s="25" t="s">
        <v>4</v>
      </c>
      <c r="C19" s="8">
        <f>C18/14</f>
        <v>82</v>
      </c>
      <c r="D19" s="8"/>
      <c r="E19" s="8">
        <f t="shared" ref="E19:X19" si="4">E18/14</f>
        <v>84.357142857142861</v>
      </c>
      <c r="F19" s="8"/>
      <c r="G19" s="8">
        <f t="shared" si="4"/>
        <v>82.071428571428569</v>
      </c>
      <c r="H19" s="8"/>
      <c r="I19" s="8">
        <f t="shared" si="4"/>
        <v>83.714285714285708</v>
      </c>
      <c r="J19" s="8"/>
      <c r="K19" s="8">
        <f t="shared" si="4"/>
        <v>82.071428571428569</v>
      </c>
      <c r="L19" s="8"/>
      <c r="M19" s="8">
        <f t="shared" si="4"/>
        <v>87.142857142857139</v>
      </c>
      <c r="N19" s="8"/>
      <c r="O19" s="8">
        <f t="shared" si="4"/>
        <v>85.785714285714292</v>
      </c>
      <c r="P19" s="8"/>
      <c r="Q19" s="8">
        <f t="shared" si="4"/>
        <v>81.642857142857139</v>
      </c>
      <c r="R19" s="8"/>
      <c r="S19" s="8">
        <f t="shared" si="4"/>
        <v>77.928571428571431</v>
      </c>
      <c r="T19" s="8"/>
      <c r="U19" s="8">
        <f t="shared" si="4"/>
        <v>87.5</v>
      </c>
      <c r="V19" s="8"/>
      <c r="W19" s="8"/>
      <c r="X19" s="8">
        <f t="shared" si="4"/>
        <v>83.421428571428578</v>
      </c>
      <c r="Y19" s="8"/>
      <c r="Z19" s="8"/>
      <c r="AA19" s="9"/>
    </row>
    <row r="20" spans="1:27" ht="18.95" customHeight="1"/>
    <row r="21" spans="1:27" ht="18.95" customHeight="1"/>
    <row r="22" spans="1:27" ht="18.95" customHeight="1"/>
    <row r="23" spans="1:27" ht="18.95" customHeight="1"/>
    <row r="24" spans="1:27" ht="18.95" customHeight="1"/>
    <row r="25" spans="1:27" ht="18.95" customHeight="1"/>
    <row r="26" spans="1:27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tabSelected="1" workbookViewId="0">
      <selection activeCell="I8" sqref="I8"/>
    </sheetView>
  </sheetViews>
  <sheetFormatPr defaultRowHeight="21.75"/>
  <cols>
    <col min="1" max="1" width="5" customWidth="1"/>
    <col min="2" max="2" width="20.28515625" customWidth="1"/>
    <col min="3" max="26" width="4.42578125" customWidth="1"/>
    <col min="27" max="27" width="5.28515625" customWidth="1"/>
  </cols>
  <sheetData>
    <row r="1" spans="1:27" ht="25.5">
      <c r="A1" s="114" t="s">
        <v>108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18.95" customHeight="1">
      <c r="A2" s="115" t="s">
        <v>0</v>
      </c>
      <c r="B2" s="115" t="s">
        <v>1</v>
      </c>
      <c r="C2" s="117" t="s">
        <v>5</v>
      </c>
      <c r="D2" s="118"/>
      <c r="E2" s="119" t="s">
        <v>6</v>
      </c>
      <c r="F2" s="118"/>
      <c r="G2" s="119" t="s">
        <v>7</v>
      </c>
      <c r="H2" s="118"/>
      <c r="I2" s="119" t="s">
        <v>8</v>
      </c>
      <c r="J2" s="118"/>
      <c r="K2" s="119" t="s">
        <v>16</v>
      </c>
      <c r="L2" s="118"/>
      <c r="M2" s="119" t="s">
        <v>11</v>
      </c>
      <c r="N2" s="118"/>
      <c r="O2" s="119" t="s">
        <v>12</v>
      </c>
      <c r="P2" s="118"/>
      <c r="Q2" s="119" t="s">
        <v>9</v>
      </c>
      <c r="R2" s="118"/>
      <c r="S2" s="119" t="s">
        <v>10</v>
      </c>
      <c r="T2" s="118"/>
      <c r="U2" s="119" t="s">
        <v>49</v>
      </c>
      <c r="V2" s="118"/>
      <c r="W2" s="14" t="s">
        <v>3</v>
      </c>
      <c r="X2" s="120" t="s">
        <v>13</v>
      </c>
      <c r="Y2" s="120" t="s">
        <v>3</v>
      </c>
      <c r="Z2" s="15" t="s">
        <v>2</v>
      </c>
      <c r="AA2" s="16" t="s">
        <v>15</v>
      </c>
    </row>
    <row r="3" spans="1:27" ht="18.95" customHeight="1">
      <c r="A3" s="116"/>
      <c r="B3" s="116"/>
      <c r="C3" s="48">
        <v>100</v>
      </c>
      <c r="D3" s="48" t="s">
        <v>2</v>
      </c>
      <c r="E3" s="48">
        <v>100</v>
      </c>
      <c r="F3" s="48" t="s">
        <v>2</v>
      </c>
      <c r="G3" s="48">
        <v>100</v>
      </c>
      <c r="H3" s="48" t="s">
        <v>2</v>
      </c>
      <c r="I3" s="48">
        <v>100</v>
      </c>
      <c r="J3" s="48" t="s">
        <v>2</v>
      </c>
      <c r="K3" s="48">
        <v>100</v>
      </c>
      <c r="L3" s="48" t="s">
        <v>2</v>
      </c>
      <c r="M3" s="32">
        <v>100</v>
      </c>
      <c r="N3" s="32" t="s">
        <v>2</v>
      </c>
      <c r="O3" s="32">
        <v>100</v>
      </c>
      <c r="P3" s="32" t="s">
        <v>2</v>
      </c>
      <c r="Q3" s="32">
        <v>100</v>
      </c>
      <c r="R3" s="32" t="s">
        <v>2</v>
      </c>
      <c r="S3" s="48">
        <v>100</v>
      </c>
      <c r="T3" s="48" t="s">
        <v>2</v>
      </c>
      <c r="U3" s="48">
        <v>100</v>
      </c>
      <c r="V3" s="48" t="s">
        <v>2</v>
      </c>
      <c r="W3" s="14">
        <v>1000</v>
      </c>
      <c r="X3" s="121"/>
      <c r="Y3" s="121"/>
      <c r="Z3" s="20" t="s">
        <v>4</v>
      </c>
      <c r="AA3" s="20" t="s">
        <v>14</v>
      </c>
    </row>
    <row r="4" spans="1:27" s="2" customFormat="1" ht="18.95" customHeight="1">
      <c r="A4" s="21">
        <v>1</v>
      </c>
      <c r="B4" s="10" t="s">
        <v>89</v>
      </c>
      <c r="C4" s="59">
        <v>100</v>
      </c>
      <c r="D4" s="59" t="s">
        <v>133</v>
      </c>
      <c r="E4" s="60">
        <v>96</v>
      </c>
      <c r="F4" s="60" t="s">
        <v>133</v>
      </c>
      <c r="G4" s="61">
        <v>87</v>
      </c>
      <c r="H4" s="61" t="s">
        <v>133</v>
      </c>
      <c r="I4" s="62">
        <v>75</v>
      </c>
      <c r="J4" s="62" t="s">
        <v>131</v>
      </c>
      <c r="K4" s="63">
        <v>74</v>
      </c>
      <c r="L4" s="63" t="s">
        <v>132</v>
      </c>
      <c r="M4" s="64">
        <v>87</v>
      </c>
      <c r="N4" s="64" t="s">
        <v>133</v>
      </c>
      <c r="O4" s="65">
        <v>82</v>
      </c>
      <c r="P4" s="65" t="s">
        <v>133</v>
      </c>
      <c r="Q4" s="66">
        <v>89</v>
      </c>
      <c r="R4" s="66" t="s">
        <v>133</v>
      </c>
      <c r="S4" s="67">
        <v>82</v>
      </c>
      <c r="T4" s="67" t="s">
        <v>133</v>
      </c>
      <c r="U4" s="68">
        <v>76</v>
      </c>
      <c r="V4" s="68" t="s">
        <v>131</v>
      </c>
      <c r="W4" s="7">
        <f>C4+E4+G4+I4+K4+M4+O4+Q4+S4+U4</f>
        <v>848</v>
      </c>
      <c r="X4" s="8">
        <f>W4/10</f>
        <v>84.8</v>
      </c>
      <c r="Y4" s="8">
        <f>D4+F4+H4+J4+L4+N4+P4+R4+T4+V4</f>
        <v>38</v>
      </c>
      <c r="Z4" s="8">
        <f>Y4/10</f>
        <v>3.8</v>
      </c>
      <c r="AA4" s="13">
        <v>8</v>
      </c>
    </row>
    <row r="5" spans="1:27" s="2" customFormat="1" ht="18.95" customHeight="1">
      <c r="A5" s="22">
        <v>2</v>
      </c>
      <c r="B5" s="10" t="s">
        <v>90</v>
      </c>
      <c r="C5" s="59">
        <v>100</v>
      </c>
      <c r="D5" s="59" t="s">
        <v>133</v>
      </c>
      <c r="E5" s="60">
        <v>94</v>
      </c>
      <c r="F5" s="60" t="s">
        <v>133</v>
      </c>
      <c r="G5" s="61">
        <v>94</v>
      </c>
      <c r="H5" s="61" t="s">
        <v>133</v>
      </c>
      <c r="I5" s="62">
        <v>81</v>
      </c>
      <c r="J5" s="62" t="s">
        <v>133</v>
      </c>
      <c r="K5" s="63">
        <v>79</v>
      </c>
      <c r="L5" s="63" t="s">
        <v>131</v>
      </c>
      <c r="M5" s="64">
        <v>88</v>
      </c>
      <c r="N5" s="64" t="s">
        <v>133</v>
      </c>
      <c r="O5" s="65">
        <v>95</v>
      </c>
      <c r="P5" s="65" t="s">
        <v>133</v>
      </c>
      <c r="Q5" s="66">
        <v>88</v>
      </c>
      <c r="R5" s="66" t="s">
        <v>133</v>
      </c>
      <c r="S5" s="67">
        <v>84</v>
      </c>
      <c r="T5" s="67" t="s">
        <v>133</v>
      </c>
      <c r="U5" s="68">
        <v>83</v>
      </c>
      <c r="V5" s="68" t="s">
        <v>133</v>
      </c>
      <c r="W5" s="7">
        <f t="shared" ref="W5:W20" si="0">C5+E5+G5+I5+K5+M5+O5+Q5+S5+U5</f>
        <v>886</v>
      </c>
      <c r="X5" s="8">
        <f t="shared" ref="X5:X20" si="1">W5/10</f>
        <v>88.6</v>
      </c>
      <c r="Y5" s="8">
        <f t="shared" ref="Y5:Y20" si="2">D5+F5+H5+J5+L5+N5+P5+R5+T5+V5</f>
        <v>39.5</v>
      </c>
      <c r="Z5" s="8">
        <f t="shared" ref="Z5:Z20" si="3">Y5/10</f>
        <v>3.95</v>
      </c>
      <c r="AA5" s="13">
        <v>6</v>
      </c>
    </row>
    <row r="6" spans="1:27" s="2" customFormat="1" ht="18.95" customHeight="1">
      <c r="A6" s="22">
        <v>3</v>
      </c>
      <c r="B6" s="10" t="s">
        <v>91</v>
      </c>
      <c r="C6" s="59">
        <v>100</v>
      </c>
      <c r="D6" s="59" t="s">
        <v>133</v>
      </c>
      <c r="E6" s="60">
        <v>99</v>
      </c>
      <c r="F6" s="60" t="s">
        <v>133</v>
      </c>
      <c r="G6" s="61">
        <v>92</v>
      </c>
      <c r="H6" s="61" t="s">
        <v>133</v>
      </c>
      <c r="I6" s="62">
        <v>86</v>
      </c>
      <c r="J6" s="62" t="s">
        <v>133</v>
      </c>
      <c r="K6" s="63">
        <v>86</v>
      </c>
      <c r="L6" s="63" t="s">
        <v>133</v>
      </c>
      <c r="M6" s="64">
        <v>90</v>
      </c>
      <c r="N6" s="64" t="s">
        <v>133</v>
      </c>
      <c r="O6" s="65">
        <v>95</v>
      </c>
      <c r="P6" s="65" t="s">
        <v>133</v>
      </c>
      <c r="Q6" s="66">
        <v>88</v>
      </c>
      <c r="R6" s="66" t="s">
        <v>133</v>
      </c>
      <c r="S6" s="67">
        <v>87</v>
      </c>
      <c r="T6" s="67" t="s">
        <v>133</v>
      </c>
      <c r="U6" s="68">
        <v>86</v>
      </c>
      <c r="V6" s="68" t="s">
        <v>133</v>
      </c>
      <c r="W6" s="7">
        <f t="shared" si="0"/>
        <v>909</v>
      </c>
      <c r="X6" s="8">
        <f t="shared" si="1"/>
        <v>90.9</v>
      </c>
      <c r="Y6" s="8">
        <f t="shared" si="2"/>
        <v>40</v>
      </c>
      <c r="Z6" s="8">
        <f t="shared" si="3"/>
        <v>4</v>
      </c>
      <c r="AA6" s="13">
        <v>3</v>
      </c>
    </row>
    <row r="7" spans="1:27" s="2" customFormat="1" ht="18.95" customHeight="1">
      <c r="A7" s="22">
        <v>4</v>
      </c>
      <c r="B7" s="10" t="s">
        <v>92</v>
      </c>
      <c r="C7" s="59">
        <v>64</v>
      </c>
      <c r="D7" s="59" t="s">
        <v>129</v>
      </c>
      <c r="E7" s="60">
        <v>78</v>
      </c>
      <c r="F7" s="60" t="s">
        <v>131</v>
      </c>
      <c r="G7" s="61">
        <v>76</v>
      </c>
      <c r="H7" s="61" t="s">
        <v>131</v>
      </c>
      <c r="I7" s="62">
        <v>75</v>
      </c>
      <c r="J7" s="62" t="s">
        <v>131</v>
      </c>
      <c r="K7" s="63">
        <v>71</v>
      </c>
      <c r="L7" s="63" t="s">
        <v>132</v>
      </c>
      <c r="M7" s="64">
        <v>83</v>
      </c>
      <c r="N7" s="64" t="s">
        <v>133</v>
      </c>
      <c r="O7" s="65">
        <v>74</v>
      </c>
      <c r="P7" s="65" t="s">
        <v>132</v>
      </c>
      <c r="Q7" s="66">
        <v>94</v>
      </c>
      <c r="R7" s="66" t="s">
        <v>133</v>
      </c>
      <c r="S7" s="67">
        <v>61</v>
      </c>
      <c r="T7" s="67" t="s">
        <v>129</v>
      </c>
      <c r="U7" s="68">
        <v>80</v>
      </c>
      <c r="V7" s="68" t="s">
        <v>133</v>
      </c>
      <c r="W7" s="7">
        <f t="shared" si="0"/>
        <v>756</v>
      </c>
      <c r="X7" s="8">
        <f t="shared" si="1"/>
        <v>75.599999999999994</v>
      </c>
      <c r="Y7" s="8">
        <f t="shared" si="2"/>
        <v>32.5</v>
      </c>
      <c r="Z7" s="8">
        <f t="shared" si="3"/>
        <v>3.25</v>
      </c>
      <c r="AA7" s="13">
        <v>16</v>
      </c>
    </row>
    <row r="8" spans="1:27" s="2" customFormat="1" ht="18.95" customHeight="1">
      <c r="A8" s="22">
        <v>5</v>
      </c>
      <c r="B8" s="10" t="s">
        <v>93</v>
      </c>
      <c r="C8" s="59">
        <v>88</v>
      </c>
      <c r="D8" s="59" t="s">
        <v>133</v>
      </c>
      <c r="E8" s="60">
        <v>77</v>
      </c>
      <c r="F8" s="60" t="s">
        <v>131</v>
      </c>
      <c r="G8" s="61">
        <v>84</v>
      </c>
      <c r="H8" s="61" t="s">
        <v>133</v>
      </c>
      <c r="I8" s="62">
        <v>75</v>
      </c>
      <c r="J8" s="62" t="s">
        <v>131</v>
      </c>
      <c r="K8" s="63">
        <v>75</v>
      </c>
      <c r="L8" s="63" t="s">
        <v>131</v>
      </c>
      <c r="M8" s="64">
        <v>85</v>
      </c>
      <c r="N8" s="64" t="s">
        <v>133</v>
      </c>
      <c r="O8" s="65">
        <v>86</v>
      </c>
      <c r="P8" s="65" t="s">
        <v>133</v>
      </c>
      <c r="Q8" s="66">
        <v>77</v>
      </c>
      <c r="R8" s="66" t="s">
        <v>131</v>
      </c>
      <c r="S8" s="67">
        <v>70</v>
      </c>
      <c r="T8" s="67" t="s">
        <v>132</v>
      </c>
      <c r="U8" s="68">
        <v>75</v>
      </c>
      <c r="V8" s="68" t="s">
        <v>131</v>
      </c>
      <c r="W8" s="7">
        <f t="shared" si="0"/>
        <v>792</v>
      </c>
      <c r="X8" s="8">
        <f t="shared" si="1"/>
        <v>79.2</v>
      </c>
      <c r="Y8" s="8">
        <f t="shared" si="2"/>
        <v>36.5</v>
      </c>
      <c r="Z8" s="8">
        <f t="shared" si="3"/>
        <v>3.65</v>
      </c>
      <c r="AA8" s="13">
        <v>12</v>
      </c>
    </row>
    <row r="9" spans="1:27" s="2" customFormat="1" ht="18.95" customHeight="1">
      <c r="A9" s="22">
        <v>6</v>
      </c>
      <c r="B9" s="10" t="s">
        <v>94</v>
      </c>
      <c r="C9" s="59">
        <v>85</v>
      </c>
      <c r="D9" s="59" t="s">
        <v>133</v>
      </c>
      <c r="E9" s="60">
        <v>80</v>
      </c>
      <c r="F9" s="60" t="s">
        <v>133</v>
      </c>
      <c r="G9" s="61">
        <v>85</v>
      </c>
      <c r="H9" s="61" t="s">
        <v>133</v>
      </c>
      <c r="I9" s="62">
        <v>76</v>
      </c>
      <c r="J9" s="62" t="s">
        <v>131</v>
      </c>
      <c r="K9" s="63">
        <v>70</v>
      </c>
      <c r="L9" s="63" t="s">
        <v>132</v>
      </c>
      <c r="M9" s="64">
        <v>81</v>
      </c>
      <c r="N9" s="64" t="s">
        <v>133</v>
      </c>
      <c r="O9" s="65">
        <v>74</v>
      </c>
      <c r="P9" s="65" t="s">
        <v>132</v>
      </c>
      <c r="Q9" s="66">
        <v>87</v>
      </c>
      <c r="R9" s="66" t="s">
        <v>133</v>
      </c>
      <c r="S9" s="67">
        <v>84</v>
      </c>
      <c r="T9" s="67" t="s">
        <v>133</v>
      </c>
      <c r="U9" s="68">
        <v>75</v>
      </c>
      <c r="V9" s="68" t="s">
        <v>131</v>
      </c>
      <c r="W9" s="7">
        <f t="shared" si="0"/>
        <v>797</v>
      </c>
      <c r="X9" s="8">
        <f t="shared" si="1"/>
        <v>79.7</v>
      </c>
      <c r="Y9" s="8">
        <f t="shared" si="2"/>
        <v>37</v>
      </c>
      <c r="Z9" s="8">
        <f t="shared" si="3"/>
        <v>3.7</v>
      </c>
      <c r="AA9" s="13">
        <v>11</v>
      </c>
    </row>
    <row r="10" spans="1:27" s="2" customFormat="1" ht="18.95" customHeight="1">
      <c r="A10" s="22">
        <v>7</v>
      </c>
      <c r="B10" s="10" t="s">
        <v>95</v>
      </c>
      <c r="C10" s="59">
        <v>70</v>
      </c>
      <c r="D10" s="59" t="s">
        <v>132</v>
      </c>
      <c r="E10" s="60">
        <v>69</v>
      </c>
      <c r="F10" s="60" t="s">
        <v>130</v>
      </c>
      <c r="G10" s="61">
        <v>83</v>
      </c>
      <c r="H10" s="61" t="s">
        <v>133</v>
      </c>
      <c r="I10" s="62">
        <v>76</v>
      </c>
      <c r="J10" s="62" t="s">
        <v>131</v>
      </c>
      <c r="K10" s="63">
        <v>74</v>
      </c>
      <c r="L10" s="63" t="s">
        <v>132</v>
      </c>
      <c r="M10" s="64">
        <v>89</v>
      </c>
      <c r="N10" s="64" t="s">
        <v>133</v>
      </c>
      <c r="O10" s="65">
        <v>73</v>
      </c>
      <c r="P10" s="65" t="s">
        <v>132</v>
      </c>
      <c r="Q10" s="66">
        <v>78</v>
      </c>
      <c r="R10" s="66" t="s">
        <v>131</v>
      </c>
      <c r="S10" s="67">
        <v>75</v>
      </c>
      <c r="T10" s="67" t="s">
        <v>131</v>
      </c>
      <c r="U10" s="68">
        <v>77</v>
      </c>
      <c r="V10" s="68" t="s">
        <v>131</v>
      </c>
      <c r="W10" s="7">
        <f t="shared" si="0"/>
        <v>764</v>
      </c>
      <c r="X10" s="8">
        <f t="shared" si="1"/>
        <v>76.400000000000006</v>
      </c>
      <c r="Y10" s="8">
        <f t="shared" si="2"/>
        <v>33.5</v>
      </c>
      <c r="Z10" s="8">
        <f t="shared" si="3"/>
        <v>3.35</v>
      </c>
      <c r="AA10" s="13">
        <v>14</v>
      </c>
    </row>
    <row r="11" spans="1:27" s="2" customFormat="1" ht="18.95" customHeight="1">
      <c r="A11" s="22">
        <v>8</v>
      </c>
      <c r="B11" s="10" t="s">
        <v>96</v>
      </c>
      <c r="C11" s="59">
        <v>74</v>
      </c>
      <c r="D11" s="59" t="s">
        <v>132</v>
      </c>
      <c r="E11" s="60">
        <v>71</v>
      </c>
      <c r="F11" s="60" t="s">
        <v>132</v>
      </c>
      <c r="G11" s="61">
        <v>78</v>
      </c>
      <c r="H11" s="61" t="s">
        <v>131</v>
      </c>
      <c r="I11" s="62">
        <v>75</v>
      </c>
      <c r="J11" s="62" t="s">
        <v>131</v>
      </c>
      <c r="K11" s="63">
        <v>74</v>
      </c>
      <c r="L11" s="63" t="s">
        <v>132</v>
      </c>
      <c r="M11" s="64">
        <v>88</v>
      </c>
      <c r="N11" s="64" t="s">
        <v>133</v>
      </c>
      <c r="O11" s="65">
        <v>78</v>
      </c>
      <c r="P11" s="65" t="s">
        <v>131</v>
      </c>
      <c r="Q11" s="66">
        <v>90</v>
      </c>
      <c r="R11" s="66" t="s">
        <v>133</v>
      </c>
      <c r="S11" s="67">
        <v>63</v>
      </c>
      <c r="T11" s="67" t="s">
        <v>129</v>
      </c>
      <c r="U11" s="68">
        <v>73</v>
      </c>
      <c r="V11" s="68" t="s">
        <v>132</v>
      </c>
      <c r="W11" s="7">
        <f t="shared" si="0"/>
        <v>764</v>
      </c>
      <c r="X11" s="8">
        <f t="shared" si="1"/>
        <v>76.400000000000006</v>
      </c>
      <c r="Y11" s="8">
        <f t="shared" si="2"/>
        <v>32.5</v>
      </c>
      <c r="Z11" s="8">
        <f t="shared" si="3"/>
        <v>3.25</v>
      </c>
      <c r="AA11" s="13">
        <v>14</v>
      </c>
    </row>
    <row r="12" spans="1:27" s="2" customFormat="1" ht="18.95" customHeight="1">
      <c r="A12" s="22">
        <v>9</v>
      </c>
      <c r="B12" s="10" t="s">
        <v>97</v>
      </c>
      <c r="C12" s="59">
        <v>71</v>
      </c>
      <c r="D12" s="59" t="s">
        <v>132</v>
      </c>
      <c r="E12" s="60">
        <v>56</v>
      </c>
      <c r="F12" s="60" t="s">
        <v>134</v>
      </c>
      <c r="G12" s="61">
        <v>77</v>
      </c>
      <c r="H12" s="61" t="s">
        <v>131</v>
      </c>
      <c r="I12" s="62">
        <v>75</v>
      </c>
      <c r="J12" s="62" t="s">
        <v>131</v>
      </c>
      <c r="K12" s="63">
        <v>70</v>
      </c>
      <c r="L12" s="63" t="s">
        <v>132</v>
      </c>
      <c r="M12" s="64">
        <v>86</v>
      </c>
      <c r="N12" s="64" t="s">
        <v>133</v>
      </c>
      <c r="O12" s="65">
        <v>81</v>
      </c>
      <c r="P12" s="65" t="s">
        <v>133</v>
      </c>
      <c r="Q12" s="66">
        <v>89</v>
      </c>
      <c r="R12" s="66" t="s">
        <v>133</v>
      </c>
      <c r="S12" s="67">
        <v>62</v>
      </c>
      <c r="T12" s="67" t="s">
        <v>129</v>
      </c>
      <c r="U12" s="68">
        <v>72</v>
      </c>
      <c r="V12" s="68" t="s">
        <v>132</v>
      </c>
      <c r="W12" s="7">
        <f t="shared" si="0"/>
        <v>739</v>
      </c>
      <c r="X12" s="8">
        <f t="shared" si="1"/>
        <v>73.900000000000006</v>
      </c>
      <c r="Y12" s="8">
        <f t="shared" si="2"/>
        <v>31.5</v>
      </c>
      <c r="Z12" s="8">
        <f t="shared" si="3"/>
        <v>3.15</v>
      </c>
      <c r="AA12" s="13">
        <v>17</v>
      </c>
    </row>
    <row r="13" spans="1:27" s="2" customFormat="1" ht="18.95" customHeight="1">
      <c r="A13" s="22">
        <v>10</v>
      </c>
      <c r="B13" s="10" t="s">
        <v>113</v>
      </c>
      <c r="C13" s="59">
        <v>75</v>
      </c>
      <c r="D13" s="59" t="s">
        <v>131</v>
      </c>
      <c r="E13" s="60">
        <v>78</v>
      </c>
      <c r="F13" s="60" t="s">
        <v>131</v>
      </c>
      <c r="G13" s="61">
        <v>77</v>
      </c>
      <c r="H13" s="61" t="s">
        <v>131</v>
      </c>
      <c r="I13" s="62">
        <v>76</v>
      </c>
      <c r="J13" s="62" t="s">
        <v>131</v>
      </c>
      <c r="K13" s="63">
        <v>78</v>
      </c>
      <c r="L13" s="63" t="s">
        <v>131</v>
      </c>
      <c r="M13" s="64">
        <v>84</v>
      </c>
      <c r="N13" s="64" t="s">
        <v>133</v>
      </c>
      <c r="O13" s="65">
        <v>82</v>
      </c>
      <c r="P13" s="65" t="s">
        <v>133</v>
      </c>
      <c r="Q13" s="66">
        <v>92</v>
      </c>
      <c r="R13" s="66" t="s">
        <v>133</v>
      </c>
      <c r="S13" s="67">
        <v>83</v>
      </c>
      <c r="T13" s="67" t="s">
        <v>133</v>
      </c>
      <c r="U13" s="68">
        <v>79</v>
      </c>
      <c r="V13" s="68" t="s">
        <v>131</v>
      </c>
      <c r="W13" s="7">
        <f t="shared" si="0"/>
        <v>804</v>
      </c>
      <c r="X13" s="8">
        <f t="shared" si="1"/>
        <v>80.400000000000006</v>
      </c>
      <c r="Y13" s="8">
        <f t="shared" si="2"/>
        <v>37</v>
      </c>
      <c r="Z13" s="8">
        <f t="shared" si="3"/>
        <v>3.7</v>
      </c>
      <c r="AA13" s="13">
        <v>10</v>
      </c>
    </row>
    <row r="14" spans="1:27" s="2" customFormat="1" ht="18.95" customHeight="1">
      <c r="A14" s="22">
        <v>11</v>
      </c>
      <c r="B14" s="10" t="s">
        <v>98</v>
      </c>
      <c r="C14" s="59">
        <v>100</v>
      </c>
      <c r="D14" s="59" t="s">
        <v>133</v>
      </c>
      <c r="E14" s="60">
        <v>98</v>
      </c>
      <c r="F14" s="60" t="s">
        <v>133</v>
      </c>
      <c r="G14" s="61">
        <v>96</v>
      </c>
      <c r="H14" s="61" t="s">
        <v>133</v>
      </c>
      <c r="I14" s="62">
        <v>87</v>
      </c>
      <c r="J14" s="62" t="s">
        <v>133</v>
      </c>
      <c r="K14" s="63">
        <v>88</v>
      </c>
      <c r="L14" s="63" t="s">
        <v>133</v>
      </c>
      <c r="M14" s="64">
        <v>93</v>
      </c>
      <c r="N14" s="64" t="s">
        <v>133</v>
      </c>
      <c r="O14" s="65">
        <v>96</v>
      </c>
      <c r="P14" s="65" t="s">
        <v>133</v>
      </c>
      <c r="Q14" s="66">
        <v>93</v>
      </c>
      <c r="R14" s="66" t="s">
        <v>133</v>
      </c>
      <c r="S14" s="67">
        <v>96</v>
      </c>
      <c r="T14" s="67" t="s">
        <v>133</v>
      </c>
      <c r="U14" s="68">
        <v>90</v>
      </c>
      <c r="V14" s="68" t="s">
        <v>133</v>
      </c>
      <c r="W14" s="7">
        <f t="shared" si="0"/>
        <v>937</v>
      </c>
      <c r="X14" s="8">
        <f t="shared" si="1"/>
        <v>93.7</v>
      </c>
      <c r="Y14" s="8">
        <f t="shared" si="2"/>
        <v>40</v>
      </c>
      <c r="Z14" s="8">
        <f t="shared" si="3"/>
        <v>4</v>
      </c>
      <c r="AA14" s="13">
        <v>1</v>
      </c>
    </row>
    <row r="15" spans="1:27" s="2" customFormat="1" ht="18.95" customHeight="1">
      <c r="A15" s="22">
        <v>12</v>
      </c>
      <c r="B15" s="10" t="s">
        <v>99</v>
      </c>
      <c r="C15" s="59">
        <v>100</v>
      </c>
      <c r="D15" s="59" t="s">
        <v>133</v>
      </c>
      <c r="E15" s="60">
        <v>93</v>
      </c>
      <c r="F15" s="60" t="s">
        <v>133</v>
      </c>
      <c r="G15" s="61">
        <v>92</v>
      </c>
      <c r="H15" s="61" t="s">
        <v>133</v>
      </c>
      <c r="I15" s="62">
        <v>82</v>
      </c>
      <c r="J15" s="62" t="s">
        <v>133</v>
      </c>
      <c r="K15" s="63">
        <v>80</v>
      </c>
      <c r="L15" s="63" t="s">
        <v>133</v>
      </c>
      <c r="M15" s="64">
        <v>91</v>
      </c>
      <c r="N15" s="64" t="s">
        <v>133</v>
      </c>
      <c r="O15" s="65">
        <v>91</v>
      </c>
      <c r="P15" s="65" t="s">
        <v>133</v>
      </c>
      <c r="Q15" s="66">
        <v>93</v>
      </c>
      <c r="R15" s="66" t="s">
        <v>133</v>
      </c>
      <c r="S15" s="67">
        <v>94</v>
      </c>
      <c r="T15" s="67" t="s">
        <v>133</v>
      </c>
      <c r="U15" s="68">
        <v>89</v>
      </c>
      <c r="V15" s="68" t="s">
        <v>133</v>
      </c>
      <c r="W15" s="7">
        <f t="shared" si="0"/>
        <v>905</v>
      </c>
      <c r="X15" s="8">
        <f t="shared" si="1"/>
        <v>90.5</v>
      </c>
      <c r="Y15" s="8">
        <f t="shared" si="2"/>
        <v>40</v>
      </c>
      <c r="Z15" s="8">
        <f t="shared" si="3"/>
        <v>4</v>
      </c>
      <c r="AA15" s="13">
        <v>4</v>
      </c>
    </row>
    <row r="16" spans="1:27" s="2" customFormat="1" ht="18.95" customHeight="1">
      <c r="A16" s="22">
        <v>13</v>
      </c>
      <c r="B16" s="10" t="s">
        <v>100</v>
      </c>
      <c r="C16" s="59">
        <v>100</v>
      </c>
      <c r="D16" s="59" t="s">
        <v>133</v>
      </c>
      <c r="E16" s="60">
        <v>95</v>
      </c>
      <c r="F16" s="60" t="s">
        <v>133</v>
      </c>
      <c r="G16" s="61">
        <v>91</v>
      </c>
      <c r="H16" s="61" t="s">
        <v>133</v>
      </c>
      <c r="I16" s="62">
        <v>83</v>
      </c>
      <c r="J16" s="62" t="s">
        <v>133</v>
      </c>
      <c r="K16" s="63">
        <v>84</v>
      </c>
      <c r="L16" s="63" t="s">
        <v>133</v>
      </c>
      <c r="M16" s="64">
        <v>91</v>
      </c>
      <c r="N16" s="64" t="s">
        <v>133</v>
      </c>
      <c r="O16" s="65">
        <v>98</v>
      </c>
      <c r="P16" s="65" t="s">
        <v>133</v>
      </c>
      <c r="Q16" s="66">
        <v>92</v>
      </c>
      <c r="R16" s="66" t="s">
        <v>133</v>
      </c>
      <c r="S16" s="67">
        <v>98</v>
      </c>
      <c r="T16" s="67" t="s">
        <v>133</v>
      </c>
      <c r="U16" s="68">
        <v>83</v>
      </c>
      <c r="V16" s="68" t="s">
        <v>133</v>
      </c>
      <c r="W16" s="7">
        <f t="shared" si="0"/>
        <v>915</v>
      </c>
      <c r="X16" s="8">
        <f t="shared" si="1"/>
        <v>91.5</v>
      </c>
      <c r="Y16" s="8">
        <f t="shared" si="2"/>
        <v>40</v>
      </c>
      <c r="Z16" s="8">
        <f t="shared" si="3"/>
        <v>4</v>
      </c>
      <c r="AA16" s="13">
        <v>2</v>
      </c>
    </row>
    <row r="17" spans="1:27" s="2" customFormat="1" ht="18.95" customHeight="1">
      <c r="A17" s="22">
        <v>14</v>
      </c>
      <c r="B17" s="10" t="s">
        <v>101</v>
      </c>
      <c r="C17" s="59">
        <v>100</v>
      </c>
      <c r="D17" s="59" t="s">
        <v>133</v>
      </c>
      <c r="E17" s="60">
        <v>94</v>
      </c>
      <c r="F17" s="60" t="s">
        <v>133</v>
      </c>
      <c r="G17" s="61">
        <v>88</v>
      </c>
      <c r="H17" s="61" t="s">
        <v>133</v>
      </c>
      <c r="I17" s="62">
        <v>82</v>
      </c>
      <c r="J17" s="62" t="s">
        <v>133</v>
      </c>
      <c r="K17" s="63">
        <v>85</v>
      </c>
      <c r="L17" s="63" t="s">
        <v>133</v>
      </c>
      <c r="M17" s="64">
        <v>92</v>
      </c>
      <c r="N17" s="64" t="s">
        <v>133</v>
      </c>
      <c r="O17" s="65">
        <v>92</v>
      </c>
      <c r="P17" s="65" t="s">
        <v>133</v>
      </c>
      <c r="Q17" s="66">
        <v>94</v>
      </c>
      <c r="R17" s="66" t="s">
        <v>133</v>
      </c>
      <c r="S17" s="67">
        <v>90</v>
      </c>
      <c r="T17" s="67" t="s">
        <v>133</v>
      </c>
      <c r="U17" s="68">
        <v>84</v>
      </c>
      <c r="V17" s="68" t="s">
        <v>133</v>
      </c>
      <c r="W17" s="7">
        <f t="shared" si="0"/>
        <v>901</v>
      </c>
      <c r="X17" s="8">
        <f t="shared" si="1"/>
        <v>90.1</v>
      </c>
      <c r="Y17" s="8">
        <f t="shared" si="2"/>
        <v>40</v>
      </c>
      <c r="Z17" s="8">
        <f t="shared" si="3"/>
        <v>4</v>
      </c>
      <c r="AA17" s="13">
        <v>5</v>
      </c>
    </row>
    <row r="18" spans="1:27" s="2" customFormat="1" ht="18.95" customHeight="1">
      <c r="A18" s="22">
        <v>15</v>
      </c>
      <c r="B18" s="10" t="s">
        <v>102</v>
      </c>
      <c r="C18" s="59">
        <v>100</v>
      </c>
      <c r="D18" s="59" t="s">
        <v>133</v>
      </c>
      <c r="E18" s="60">
        <v>95</v>
      </c>
      <c r="F18" s="60" t="s">
        <v>133</v>
      </c>
      <c r="G18" s="61">
        <v>90</v>
      </c>
      <c r="H18" s="61" t="s">
        <v>133</v>
      </c>
      <c r="I18" s="62">
        <v>80</v>
      </c>
      <c r="J18" s="62" t="s">
        <v>133</v>
      </c>
      <c r="K18" s="63">
        <v>77</v>
      </c>
      <c r="L18" s="63" t="s">
        <v>131</v>
      </c>
      <c r="M18" s="64">
        <v>90</v>
      </c>
      <c r="N18" s="64" t="s">
        <v>133</v>
      </c>
      <c r="O18" s="65">
        <v>95</v>
      </c>
      <c r="P18" s="65" t="s">
        <v>133</v>
      </c>
      <c r="Q18" s="66">
        <v>92</v>
      </c>
      <c r="R18" s="66" t="s">
        <v>133</v>
      </c>
      <c r="S18" s="67">
        <v>77</v>
      </c>
      <c r="T18" s="67" t="s">
        <v>131</v>
      </c>
      <c r="U18" s="68">
        <v>84</v>
      </c>
      <c r="V18" s="68" t="s">
        <v>133</v>
      </c>
      <c r="W18" s="7">
        <f t="shared" si="0"/>
        <v>880</v>
      </c>
      <c r="X18" s="8">
        <f t="shared" si="1"/>
        <v>88</v>
      </c>
      <c r="Y18" s="8">
        <f t="shared" si="2"/>
        <v>39</v>
      </c>
      <c r="Z18" s="8">
        <f t="shared" si="3"/>
        <v>3.9</v>
      </c>
      <c r="AA18" s="13">
        <v>7</v>
      </c>
    </row>
    <row r="19" spans="1:27" s="2" customFormat="1" ht="18.95" customHeight="1">
      <c r="A19" s="22">
        <v>16</v>
      </c>
      <c r="B19" s="10" t="s">
        <v>103</v>
      </c>
      <c r="C19" s="59">
        <v>70</v>
      </c>
      <c r="D19" s="59" t="s">
        <v>132</v>
      </c>
      <c r="E19" s="60">
        <v>67</v>
      </c>
      <c r="F19" s="60" t="s">
        <v>130</v>
      </c>
      <c r="G19" s="61">
        <v>76</v>
      </c>
      <c r="H19" s="61" t="s">
        <v>131</v>
      </c>
      <c r="I19" s="62">
        <v>78</v>
      </c>
      <c r="J19" s="62" t="s">
        <v>131</v>
      </c>
      <c r="K19" s="63">
        <v>77</v>
      </c>
      <c r="L19" s="63" t="s">
        <v>131</v>
      </c>
      <c r="M19" s="64">
        <v>82</v>
      </c>
      <c r="N19" s="64" t="s">
        <v>133</v>
      </c>
      <c r="O19" s="65">
        <v>82</v>
      </c>
      <c r="P19" s="65" t="s">
        <v>133</v>
      </c>
      <c r="Q19" s="66">
        <v>91</v>
      </c>
      <c r="R19" s="66" t="s">
        <v>133</v>
      </c>
      <c r="S19" s="67">
        <v>81</v>
      </c>
      <c r="T19" s="67" t="s">
        <v>133</v>
      </c>
      <c r="U19" s="68">
        <v>72</v>
      </c>
      <c r="V19" s="68" t="s">
        <v>132</v>
      </c>
      <c r="W19" s="7">
        <f t="shared" si="0"/>
        <v>776</v>
      </c>
      <c r="X19" s="8">
        <f t="shared" si="1"/>
        <v>77.599999999999994</v>
      </c>
      <c r="Y19" s="8">
        <f t="shared" si="2"/>
        <v>35</v>
      </c>
      <c r="Z19" s="8">
        <f t="shared" si="3"/>
        <v>3.5</v>
      </c>
      <c r="AA19" s="13">
        <v>13</v>
      </c>
    </row>
    <row r="20" spans="1:27" s="2" customFormat="1" ht="18.95" customHeight="1">
      <c r="A20" s="22">
        <v>17</v>
      </c>
      <c r="B20" s="10" t="s">
        <v>104</v>
      </c>
      <c r="C20" s="59">
        <v>86</v>
      </c>
      <c r="D20" s="59" t="s">
        <v>133</v>
      </c>
      <c r="E20" s="60">
        <v>74</v>
      </c>
      <c r="F20" s="60" t="s">
        <v>132</v>
      </c>
      <c r="G20" s="61">
        <v>79</v>
      </c>
      <c r="H20" s="61" t="s">
        <v>131</v>
      </c>
      <c r="I20" s="62">
        <v>75</v>
      </c>
      <c r="J20" s="62" t="s">
        <v>131</v>
      </c>
      <c r="K20" s="63">
        <v>75</v>
      </c>
      <c r="L20" s="63" t="s">
        <v>131</v>
      </c>
      <c r="M20" s="64">
        <v>85</v>
      </c>
      <c r="N20" s="64" t="s">
        <v>133</v>
      </c>
      <c r="O20" s="65">
        <v>87</v>
      </c>
      <c r="P20" s="65" t="s">
        <v>133</v>
      </c>
      <c r="Q20" s="66">
        <v>91</v>
      </c>
      <c r="R20" s="66" t="s">
        <v>133</v>
      </c>
      <c r="S20" s="67">
        <v>80</v>
      </c>
      <c r="T20" s="67" t="s">
        <v>133</v>
      </c>
      <c r="U20" s="68">
        <v>80</v>
      </c>
      <c r="V20" s="68" t="s">
        <v>133</v>
      </c>
      <c r="W20" s="7">
        <f t="shared" si="0"/>
        <v>812</v>
      </c>
      <c r="X20" s="8">
        <f t="shared" si="1"/>
        <v>81.2</v>
      </c>
      <c r="Y20" s="8">
        <f t="shared" si="2"/>
        <v>37.5</v>
      </c>
      <c r="Z20" s="8">
        <f t="shared" si="3"/>
        <v>3.75</v>
      </c>
      <c r="AA20" s="13">
        <v>9</v>
      </c>
    </row>
    <row r="21" spans="1:27" ht="18.95" customHeight="1">
      <c r="A21" s="23"/>
      <c r="B21" s="24" t="s">
        <v>3</v>
      </c>
      <c r="C21" s="19">
        <f>SUM(C4:C20)</f>
        <v>1483</v>
      </c>
      <c r="D21" s="19"/>
      <c r="E21" s="19">
        <f t="shared" ref="E21:X21" si="4">SUM(E4:E20)</f>
        <v>1414</v>
      </c>
      <c r="F21" s="19"/>
      <c r="G21" s="19">
        <f t="shared" si="4"/>
        <v>1445</v>
      </c>
      <c r="H21" s="19"/>
      <c r="I21" s="19">
        <f t="shared" si="4"/>
        <v>1337</v>
      </c>
      <c r="J21" s="19"/>
      <c r="K21" s="19">
        <f t="shared" si="4"/>
        <v>1317</v>
      </c>
      <c r="L21" s="19"/>
      <c r="M21" s="19">
        <f t="shared" si="4"/>
        <v>1485</v>
      </c>
      <c r="N21" s="19"/>
      <c r="O21" s="19">
        <f t="shared" si="4"/>
        <v>1461</v>
      </c>
      <c r="P21" s="19"/>
      <c r="Q21" s="19">
        <f t="shared" si="4"/>
        <v>1518</v>
      </c>
      <c r="R21" s="19"/>
      <c r="S21" s="19">
        <f t="shared" si="4"/>
        <v>1367</v>
      </c>
      <c r="T21" s="19"/>
      <c r="U21" s="19">
        <f t="shared" si="4"/>
        <v>1358</v>
      </c>
      <c r="V21" s="19"/>
      <c r="W21" s="19"/>
      <c r="X21" s="19">
        <f t="shared" si="4"/>
        <v>1418.4999999999998</v>
      </c>
      <c r="Y21" s="9"/>
      <c r="Z21" s="9"/>
      <c r="AA21" s="9"/>
    </row>
    <row r="22" spans="1:27" ht="18.95" customHeight="1">
      <c r="A22" s="23"/>
      <c r="B22" s="25" t="s">
        <v>4</v>
      </c>
      <c r="C22" s="8">
        <f>C21/17</f>
        <v>87.235294117647058</v>
      </c>
      <c r="D22" s="8"/>
      <c r="E22" s="8">
        <f t="shared" ref="E22:X22" si="5">E21/17</f>
        <v>83.17647058823529</v>
      </c>
      <c r="F22" s="8"/>
      <c r="G22" s="8">
        <f t="shared" si="5"/>
        <v>85</v>
      </c>
      <c r="H22" s="8"/>
      <c r="I22" s="8">
        <f t="shared" si="5"/>
        <v>78.647058823529406</v>
      </c>
      <c r="J22" s="8"/>
      <c r="K22" s="8">
        <f t="shared" si="5"/>
        <v>77.470588235294116</v>
      </c>
      <c r="L22" s="8"/>
      <c r="M22" s="8">
        <f t="shared" si="5"/>
        <v>87.352941176470594</v>
      </c>
      <c r="N22" s="8"/>
      <c r="O22" s="8">
        <f t="shared" si="5"/>
        <v>85.941176470588232</v>
      </c>
      <c r="P22" s="8"/>
      <c r="Q22" s="8">
        <f t="shared" si="5"/>
        <v>89.294117647058826</v>
      </c>
      <c r="R22" s="8"/>
      <c r="S22" s="8">
        <f t="shared" si="5"/>
        <v>80.411764705882348</v>
      </c>
      <c r="T22" s="8"/>
      <c r="U22" s="8">
        <f t="shared" si="5"/>
        <v>79.882352941176464</v>
      </c>
      <c r="V22" s="8"/>
      <c r="W22" s="8"/>
      <c r="X22" s="8">
        <f t="shared" si="5"/>
        <v>83.441176470588218</v>
      </c>
      <c r="Y22" s="8"/>
      <c r="Z22" s="8"/>
      <c r="AA22" s="9"/>
    </row>
    <row r="23" spans="1:27" ht="18.95" customHeight="1"/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</sheetData>
  <mergeCells count="15">
    <mergeCell ref="A1:AA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9"/>
  <sheetViews>
    <sheetView workbookViewId="0">
      <selection activeCell="P10" sqref="P10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114" t="s">
        <v>109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 ht="18.95" customHeight="1">
      <c r="A2" s="115" t="s">
        <v>0</v>
      </c>
      <c r="B2" s="115" t="s">
        <v>1</v>
      </c>
      <c r="C2" s="117" t="s">
        <v>5</v>
      </c>
      <c r="D2" s="118"/>
      <c r="E2" s="119" t="s">
        <v>6</v>
      </c>
      <c r="F2" s="118"/>
      <c r="G2" s="119" t="s">
        <v>7</v>
      </c>
      <c r="H2" s="118"/>
      <c r="I2" s="119" t="s">
        <v>8</v>
      </c>
      <c r="J2" s="118"/>
      <c r="K2" s="119" t="s">
        <v>16</v>
      </c>
      <c r="L2" s="118"/>
      <c r="M2" s="119" t="s">
        <v>11</v>
      </c>
      <c r="N2" s="118"/>
      <c r="O2" s="119" t="s">
        <v>12</v>
      </c>
      <c r="P2" s="118"/>
      <c r="Q2" s="119" t="s">
        <v>9</v>
      </c>
      <c r="R2" s="118"/>
      <c r="S2" s="119" t="s">
        <v>10</v>
      </c>
      <c r="T2" s="118"/>
      <c r="U2" s="119" t="s">
        <v>49</v>
      </c>
      <c r="V2" s="118"/>
      <c r="W2" s="14" t="s">
        <v>3</v>
      </c>
      <c r="X2" s="120" t="s">
        <v>13</v>
      </c>
      <c r="Y2" s="120" t="s">
        <v>3</v>
      </c>
      <c r="Z2" s="15" t="s">
        <v>2</v>
      </c>
      <c r="AA2" s="16" t="s">
        <v>15</v>
      </c>
    </row>
    <row r="3" spans="1:27" ht="18.95" customHeight="1">
      <c r="A3" s="116"/>
      <c r="B3" s="116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4">
        <v>1000</v>
      </c>
      <c r="X3" s="121"/>
      <c r="Y3" s="121"/>
      <c r="Z3" s="20" t="s">
        <v>4</v>
      </c>
      <c r="AA3" s="20" t="s">
        <v>14</v>
      </c>
    </row>
    <row r="4" spans="1:27" s="2" customFormat="1" ht="18.95" customHeight="1">
      <c r="A4" s="21">
        <v>1</v>
      </c>
      <c r="B4" s="10" t="s">
        <v>68</v>
      </c>
      <c r="C4" s="39">
        <v>50</v>
      </c>
      <c r="D4" s="39" t="s">
        <v>128</v>
      </c>
      <c r="E4" s="40">
        <v>60</v>
      </c>
      <c r="F4" s="40" t="s">
        <v>129</v>
      </c>
      <c r="G4" s="41">
        <v>60</v>
      </c>
      <c r="H4" s="41" t="s">
        <v>129</v>
      </c>
      <c r="I4" s="42">
        <v>65</v>
      </c>
      <c r="J4" s="42" t="s">
        <v>130</v>
      </c>
      <c r="K4" s="43">
        <v>65</v>
      </c>
      <c r="L4" s="43" t="s">
        <v>130</v>
      </c>
      <c r="M4" s="44">
        <v>77</v>
      </c>
      <c r="N4" s="44" t="s">
        <v>131</v>
      </c>
      <c r="O4" s="45">
        <v>72</v>
      </c>
      <c r="P4" s="45" t="s">
        <v>132</v>
      </c>
      <c r="Q4" s="46">
        <v>76</v>
      </c>
      <c r="R4" s="46" t="s">
        <v>131</v>
      </c>
      <c r="S4" s="39">
        <v>51</v>
      </c>
      <c r="T4" s="39" t="s">
        <v>128</v>
      </c>
      <c r="U4" s="47">
        <v>70</v>
      </c>
      <c r="V4" s="47" t="s">
        <v>132</v>
      </c>
      <c r="W4" s="7">
        <f>C4+E4+G4+I4+K4+M4+O4+Q4+S4+U4</f>
        <v>646</v>
      </c>
      <c r="X4" s="8">
        <f>W4/10</f>
        <v>64.599999999999994</v>
      </c>
      <c r="Y4" s="8">
        <f>D4+F4+H4+J4+L4+N4+P4+R4+T4+V4</f>
        <v>24</v>
      </c>
      <c r="Z4" s="8">
        <f>Y4/10</f>
        <v>2.4</v>
      </c>
      <c r="AA4" s="13">
        <v>17</v>
      </c>
    </row>
    <row r="5" spans="1:27" s="2" customFormat="1" ht="18.95" customHeight="1">
      <c r="A5" s="22">
        <v>2</v>
      </c>
      <c r="B5" s="10" t="s">
        <v>69</v>
      </c>
      <c r="C5" s="39">
        <v>93</v>
      </c>
      <c r="D5" s="39" t="s">
        <v>133</v>
      </c>
      <c r="E5" s="40">
        <v>95</v>
      </c>
      <c r="F5" s="40" t="s">
        <v>133</v>
      </c>
      <c r="G5" s="41">
        <v>84</v>
      </c>
      <c r="H5" s="41" t="s">
        <v>133</v>
      </c>
      <c r="I5" s="42">
        <v>94</v>
      </c>
      <c r="J5" s="42" t="s">
        <v>133</v>
      </c>
      <c r="K5" s="43">
        <v>90</v>
      </c>
      <c r="L5" s="43" t="s">
        <v>133</v>
      </c>
      <c r="M5" s="44">
        <v>86</v>
      </c>
      <c r="N5" s="44" t="s">
        <v>133</v>
      </c>
      <c r="O5" s="45">
        <v>85</v>
      </c>
      <c r="P5" s="45" t="s">
        <v>133</v>
      </c>
      <c r="Q5" s="46">
        <v>94</v>
      </c>
      <c r="R5" s="46" t="s">
        <v>133</v>
      </c>
      <c r="S5" s="39">
        <v>76</v>
      </c>
      <c r="T5" s="39" t="s">
        <v>131</v>
      </c>
      <c r="U5" s="47">
        <v>93</v>
      </c>
      <c r="V5" s="47" t="s">
        <v>133</v>
      </c>
      <c r="W5" s="7">
        <f t="shared" ref="W5:W20" si="0">C5+E5+G5+I5+K5+M5+O5+Q5+S5+U5</f>
        <v>890</v>
      </c>
      <c r="X5" s="8">
        <f t="shared" ref="X5:X20" si="1">W5/10</f>
        <v>89</v>
      </c>
      <c r="Y5" s="8">
        <f t="shared" ref="Y5:Y20" si="2">D5+F5+H5+J5+L5+N5+P5+R5+T5+V5</f>
        <v>39.5</v>
      </c>
      <c r="Z5" s="8">
        <f t="shared" ref="Z5:Z20" si="3">Y5/10</f>
        <v>3.95</v>
      </c>
      <c r="AA5" s="13">
        <v>4</v>
      </c>
    </row>
    <row r="6" spans="1:27" s="2" customFormat="1" ht="18.95" customHeight="1">
      <c r="A6" s="22">
        <v>3</v>
      </c>
      <c r="B6" s="10" t="s">
        <v>70</v>
      </c>
      <c r="C6" s="39">
        <v>88</v>
      </c>
      <c r="D6" s="39" t="s">
        <v>133</v>
      </c>
      <c r="E6" s="40">
        <v>92</v>
      </c>
      <c r="F6" s="40" t="s">
        <v>133</v>
      </c>
      <c r="G6" s="41">
        <v>87</v>
      </c>
      <c r="H6" s="41" t="s">
        <v>133</v>
      </c>
      <c r="I6" s="42">
        <v>93</v>
      </c>
      <c r="J6" s="42" t="s">
        <v>133</v>
      </c>
      <c r="K6" s="43">
        <v>88</v>
      </c>
      <c r="L6" s="43" t="s">
        <v>133</v>
      </c>
      <c r="M6" s="44">
        <v>85</v>
      </c>
      <c r="N6" s="44" t="s">
        <v>133</v>
      </c>
      <c r="O6" s="45">
        <v>76</v>
      </c>
      <c r="P6" s="45" t="s">
        <v>131</v>
      </c>
      <c r="Q6" s="46">
        <v>91</v>
      </c>
      <c r="R6" s="46" t="s">
        <v>133</v>
      </c>
      <c r="S6" s="39">
        <v>73</v>
      </c>
      <c r="T6" s="39" t="s">
        <v>132</v>
      </c>
      <c r="U6" s="47">
        <v>92</v>
      </c>
      <c r="V6" s="47" t="s">
        <v>133</v>
      </c>
      <c r="W6" s="7">
        <f t="shared" si="0"/>
        <v>865</v>
      </c>
      <c r="X6" s="8">
        <f t="shared" si="1"/>
        <v>86.5</v>
      </c>
      <c r="Y6" s="8">
        <f t="shared" si="2"/>
        <v>38.5</v>
      </c>
      <c r="Z6" s="8">
        <f t="shared" si="3"/>
        <v>3.85</v>
      </c>
      <c r="AA6" s="13">
        <v>7</v>
      </c>
    </row>
    <row r="7" spans="1:27" s="2" customFormat="1" ht="18.95" customHeight="1">
      <c r="A7" s="22">
        <v>4</v>
      </c>
      <c r="B7" s="10" t="s">
        <v>71</v>
      </c>
      <c r="C7" s="39">
        <v>86</v>
      </c>
      <c r="D7" s="39" t="s">
        <v>133</v>
      </c>
      <c r="E7" s="40">
        <v>90</v>
      </c>
      <c r="F7" s="40" t="s">
        <v>133</v>
      </c>
      <c r="G7" s="41">
        <v>89</v>
      </c>
      <c r="H7" s="41" t="s">
        <v>133</v>
      </c>
      <c r="I7" s="42">
        <v>85</v>
      </c>
      <c r="J7" s="42" t="s">
        <v>133</v>
      </c>
      <c r="K7" s="43">
        <v>86</v>
      </c>
      <c r="L7" s="43" t="s">
        <v>133</v>
      </c>
      <c r="M7" s="44">
        <v>84</v>
      </c>
      <c r="N7" s="44" t="s">
        <v>133</v>
      </c>
      <c r="O7" s="45">
        <v>78</v>
      </c>
      <c r="P7" s="45" t="s">
        <v>131</v>
      </c>
      <c r="Q7" s="46">
        <v>88</v>
      </c>
      <c r="R7" s="46" t="s">
        <v>133</v>
      </c>
      <c r="S7" s="39">
        <v>70</v>
      </c>
      <c r="T7" s="39" t="s">
        <v>132</v>
      </c>
      <c r="U7" s="47">
        <v>85</v>
      </c>
      <c r="V7" s="47" t="s">
        <v>133</v>
      </c>
      <c r="W7" s="7">
        <f t="shared" si="0"/>
        <v>841</v>
      </c>
      <c r="X7" s="8">
        <f t="shared" si="1"/>
        <v>84.1</v>
      </c>
      <c r="Y7" s="8">
        <f t="shared" si="2"/>
        <v>38.5</v>
      </c>
      <c r="Z7" s="8">
        <f t="shared" si="3"/>
        <v>3.85</v>
      </c>
      <c r="AA7" s="13">
        <v>11</v>
      </c>
    </row>
    <row r="8" spans="1:27" s="2" customFormat="1" ht="18.95" customHeight="1">
      <c r="A8" s="22">
        <v>5</v>
      </c>
      <c r="B8" s="10" t="s">
        <v>72</v>
      </c>
      <c r="C8" s="39">
        <v>98</v>
      </c>
      <c r="D8" s="39" t="s">
        <v>133</v>
      </c>
      <c r="E8" s="40">
        <v>98</v>
      </c>
      <c r="F8" s="40" t="s">
        <v>133</v>
      </c>
      <c r="G8" s="41">
        <v>92</v>
      </c>
      <c r="H8" s="41" t="s">
        <v>133</v>
      </c>
      <c r="I8" s="42">
        <v>97</v>
      </c>
      <c r="J8" s="42" t="s">
        <v>133</v>
      </c>
      <c r="K8" s="43">
        <v>95</v>
      </c>
      <c r="L8" s="43" t="s">
        <v>133</v>
      </c>
      <c r="M8" s="44">
        <v>92</v>
      </c>
      <c r="N8" s="44" t="s">
        <v>133</v>
      </c>
      <c r="O8" s="45">
        <v>81</v>
      </c>
      <c r="P8" s="45" t="s">
        <v>133</v>
      </c>
      <c r="Q8" s="46">
        <v>95</v>
      </c>
      <c r="R8" s="46" t="s">
        <v>133</v>
      </c>
      <c r="S8" s="39">
        <v>92</v>
      </c>
      <c r="T8" s="39" t="s">
        <v>133</v>
      </c>
      <c r="U8" s="47">
        <v>96</v>
      </c>
      <c r="V8" s="47" t="s">
        <v>133</v>
      </c>
      <c r="W8" s="7">
        <f t="shared" si="0"/>
        <v>936</v>
      </c>
      <c r="X8" s="8">
        <f t="shared" si="1"/>
        <v>93.6</v>
      </c>
      <c r="Y8" s="8">
        <f t="shared" si="2"/>
        <v>40</v>
      </c>
      <c r="Z8" s="8">
        <f t="shared" si="3"/>
        <v>4</v>
      </c>
      <c r="AA8" s="13">
        <v>3</v>
      </c>
    </row>
    <row r="9" spans="1:27" s="2" customFormat="1" ht="18.95" customHeight="1">
      <c r="A9" s="22">
        <v>6</v>
      </c>
      <c r="B9" s="10" t="s">
        <v>73</v>
      </c>
      <c r="C9" s="39">
        <v>90</v>
      </c>
      <c r="D9" s="39" t="s">
        <v>133</v>
      </c>
      <c r="E9" s="40">
        <v>84</v>
      </c>
      <c r="F9" s="40" t="s">
        <v>133</v>
      </c>
      <c r="G9" s="41">
        <v>81</v>
      </c>
      <c r="H9" s="41" t="s">
        <v>133</v>
      </c>
      <c r="I9" s="42">
        <v>87</v>
      </c>
      <c r="J9" s="42" t="s">
        <v>133</v>
      </c>
      <c r="K9" s="43">
        <v>85</v>
      </c>
      <c r="L9" s="43" t="s">
        <v>133</v>
      </c>
      <c r="M9" s="44">
        <v>86</v>
      </c>
      <c r="N9" s="44" t="s">
        <v>133</v>
      </c>
      <c r="O9" s="45">
        <v>76</v>
      </c>
      <c r="P9" s="45" t="s">
        <v>131</v>
      </c>
      <c r="Q9" s="46">
        <v>84</v>
      </c>
      <c r="R9" s="46" t="s">
        <v>133</v>
      </c>
      <c r="S9" s="39">
        <v>70</v>
      </c>
      <c r="T9" s="39" t="s">
        <v>132</v>
      </c>
      <c r="U9" s="47">
        <v>86</v>
      </c>
      <c r="V9" s="47" t="s">
        <v>133</v>
      </c>
      <c r="W9" s="7">
        <f t="shared" si="0"/>
        <v>829</v>
      </c>
      <c r="X9" s="8">
        <f t="shared" si="1"/>
        <v>82.9</v>
      </c>
      <c r="Y9" s="8">
        <f t="shared" si="2"/>
        <v>38.5</v>
      </c>
      <c r="Z9" s="8">
        <f t="shared" si="3"/>
        <v>3.85</v>
      </c>
      <c r="AA9" s="13">
        <v>14</v>
      </c>
    </row>
    <row r="10" spans="1:27" s="2" customFormat="1" ht="18.95" customHeight="1">
      <c r="A10" s="22">
        <v>7</v>
      </c>
      <c r="B10" s="10" t="s">
        <v>74</v>
      </c>
      <c r="C10" s="39">
        <v>81</v>
      </c>
      <c r="D10" s="39" t="s">
        <v>133</v>
      </c>
      <c r="E10" s="40">
        <v>89</v>
      </c>
      <c r="F10" s="40" t="s">
        <v>133</v>
      </c>
      <c r="G10" s="41">
        <v>80</v>
      </c>
      <c r="H10" s="41" t="s">
        <v>133</v>
      </c>
      <c r="I10" s="42">
        <v>80</v>
      </c>
      <c r="J10" s="42" t="s">
        <v>133</v>
      </c>
      <c r="K10" s="43">
        <v>80</v>
      </c>
      <c r="L10" s="43" t="s">
        <v>133</v>
      </c>
      <c r="M10" s="44">
        <v>83</v>
      </c>
      <c r="N10" s="44" t="s">
        <v>133</v>
      </c>
      <c r="O10" s="45">
        <v>76</v>
      </c>
      <c r="P10" s="45" t="s">
        <v>131</v>
      </c>
      <c r="Q10" s="46">
        <v>80</v>
      </c>
      <c r="R10" s="46" t="s">
        <v>133</v>
      </c>
      <c r="S10" s="39">
        <v>77</v>
      </c>
      <c r="T10" s="39" t="s">
        <v>131</v>
      </c>
      <c r="U10" s="47">
        <v>82</v>
      </c>
      <c r="V10" s="47" t="s">
        <v>133</v>
      </c>
      <c r="W10" s="7">
        <f t="shared" si="0"/>
        <v>808</v>
      </c>
      <c r="X10" s="8">
        <f t="shared" si="1"/>
        <v>80.8</v>
      </c>
      <c r="Y10" s="8">
        <f t="shared" si="2"/>
        <v>39</v>
      </c>
      <c r="Z10" s="8">
        <f t="shared" si="3"/>
        <v>3.9</v>
      </c>
      <c r="AA10" s="13">
        <v>15</v>
      </c>
    </row>
    <row r="11" spans="1:27" s="2" customFormat="1" ht="18.95" customHeight="1">
      <c r="A11" s="22">
        <v>8</v>
      </c>
      <c r="B11" s="10" t="s">
        <v>75</v>
      </c>
      <c r="C11" s="39">
        <v>88</v>
      </c>
      <c r="D11" s="39" t="s">
        <v>133</v>
      </c>
      <c r="E11" s="40">
        <v>97</v>
      </c>
      <c r="F11" s="40" t="s">
        <v>133</v>
      </c>
      <c r="G11" s="41">
        <v>85</v>
      </c>
      <c r="H11" s="41" t="s">
        <v>133</v>
      </c>
      <c r="I11" s="42">
        <v>88</v>
      </c>
      <c r="J11" s="42" t="s">
        <v>133</v>
      </c>
      <c r="K11" s="43">
        <v>85</v>
      </c>
      <c r="L11" s="43" t="s">
        <v>133</v>
      </c>
      <c r="M11" s="44">
        <v>86</v>
      </c>
      <c r="N11" s="44" t="s">
        <v>133</v>
      </c>
      <c r="O11" s="45">
        <v>86</v>
      </c>
      <c r="P11" s="45" t="s">
        <v>133</v>
      </c>
      <c r="Q11" s="46">
        <v>88</v>
      </c>
      <c r="R11" s="46" t="s">
        <v>133</v>
      </c>
      <c r="S11" s="39">
        <v>85</v>
      </c>
      <c r="T11" s="39" t="s">
        <v>133</v>
      </c>
      <c r="U11" s="47">
        <v>88</v>
      </c>
      <c r="V11" s="47" t="s">
        <v>133</v>
      </c>
      <c r="W11" s="7">
        <f t="shared" si="0"/>
        <v>876</v>
      </c>
      <c r="X11" s="8">
        <f t="shared" si="1"/>
        <v>87.6</v>
      </c>
      <c r="Y11" s="8">
        <f t="shared" si="2"/>
        <v>40</v>
      </c>
      <c r="Z11" s="8">
        <f t="shared" si="3"/>
        <v>4</v>
      </c>
      <c r="AA11" s="13">
        <v>6</v>
      </c>
    </row>
    <row r="12" spans="1:27" s="2" customFormat="1" ht="18.95" customHeight="1">
      <c r="A12" s="22">
        <v>9</v>
      </c>
      <c r="B12" s="10" t="s">
        <v>76</v>
      </c>
      <c r="C12" s="39">
        <v>93</v>
      </c>
      <c r="D12" s="39" t="s">
        <v>133</v>
      </c>
      <c r="E12" s="40">
        <v>87</v>
      </c>
      <c r="F12" s="40" t="s">
        <v>133</v>
      </c>
      <c r="G12" s="41">
        <v>85</v>
      </c>
      <c r="H12" s="41" t="s">
        <v>133</v>
      </c>
      <c r="I12" s="42">
        <v>93</v>
      </c>
      <c r="J12" s="42" t="s">
        <v>133</v>
      </c>
      <c r="K12" s="43">
        <v>90</v>
      </c>
      <c r="L12" s="43" t="s">
        <v>133</v>
      </c>
      <c r="M12" s="44">
        <v>89</v>
      </c>
      <c r="N12" s="44" t="s">
        <v>133</v>
      </c>
      <c r="O12" s="45">
        <v>87</v>
      </c>
      <c r="P12" s="45" t="s">
        <v>133</v>
      </c>
      <c r="Q12" s="46">
        <v>92</v>
      </c>
      <c r="R12" s="46" t="s">
        <v>133</v>
      </c>
      <c r="S12" s="39">
        <v>78</v>
      </c>
      <c r="T12" s="39" t="s">
        <v>131</v>
      </c>
      <c r="U12" s="47">
        <v>90</v>
      </c>
      <c r="V12" s="47" t="s">
        <v>133</v>
      </c>
      <c r="W12" s="7">
        <f t="shared" si="0"/>
        <v>884</v>
      </c>
      <c r="X12" s="8">
        <f t="shared" si="1"/>
        <v>88.4</v>
      </c>
      <c r="Y12" s="8">
        <f t="shared" si="2"/>
        <v>39.5</v>
      </c>
      <c r="Z12" s="8">
        <f t="shared" si="3"/>
        <v>3.95</v>
      </c>
      <c r="AA12" s="13">
        <v>5</v>
      </c>
    </row>
    <row r="13" spans="1:27" s="2" customFormat="1" ht="18.95" customHeight="1">
      <c r="A13" s="22">
        <v>10</v>
      </c>
      <c r="B13" s="10" t="s">
        <v>77</v>
      </c>
      <c r="C13" s="39">
        <v>80</v>
      </c>
      <c r="D13" s="39" t="s">
        <v>133</v>
      </c>
      <c r="E13" s="40">
        <v>87</v>
      </c>
      <c r="F13" s="40" t="s">
        <v>133</v>
      </c>
      <c r="G13" s="41">
        <v>84</v>
      </c>
      <c r="H13" s="41" t="s">
        <v>133</v>
      </c>
      <c r="I13" s="42">
        <v>88</v>
      </c>
      <c r="J13" s="42" t="s">
        <v>133</v>
      </c>
      <c r="K13" s="43">
        <v>88</v>
      </c>
      <c r="L13" s="43" t="s">
        <v>133</v>
      </c>
      <c r="M13" s="44">
        <v>86</v>
      </c>
      <c r="N13" s="44" t="s">
        <v>133</v>
      </c>
      <c r="O13" s="45">
        <v>78</v>
      </c>
      <c r="P13" s="45" t="s">
        <v>131</v>
      </c>
      <c r="Q13" s="46">
        <v>86</v>
      </c>
      <c r="R13" s="46" t="s">
        <v>133</v>
      </c>
      <c r="S13" s="39">
        <v>73</v>
      </c>
      <c r="T13" s="39" t="s">
        <v>132</v>
      </c>
      <c r="U13" s="47">
        <v>87</v>
      </c>
      <c r="V13" s="47" t="s">
        <v>133</v>
      </c>
      <c r="W13" s="7">
        <f t="shared" si="0"/>
        <v>837</v>
      </c>
      <c r="X13" s="8">
        <f t="shared" si="1"/>
        <v>83.7</v>
      </c>
      <c r="Y13" s="8">
        <f t="shared" si="2"/>
        <v>38.5</v>
      </c>
      <c r="Z13" s="8">
        <f t="shared" si="3"/>
        <v>3.85</v>
      </c>
      <c r="AA13" s="13">
        <v>12</v>
      </c>
    </row>
    <row r="14" spans="1:27" s="2" customFormat="1" ht="18.95" customHeight="1">
      <c r="A14" s="22">
        <v>11</v>
      </c>
      <c r="B14" s="10" t="s">
        <v>78</v>
      </c>
      <c r="C14" s="39">
        <v>92</v>
      </c>
      <c r="D14" s="39" t="s">
        <v>133</v>
      </c>
      <c r="E14" s="40">
        <v>88</v>
      </c>
      <c r="F14" s="40" t="s">
        <v>133</v>
      </c>
      <c r="G14" s="41">
        <v>87</v>
      </c>
      <c r="H14" s="41" t="s">
        <v>133</v>
      </c>
      <c r="I14" s="42">
        <v>87</v>
      </c>
      <c r="J14" s="42" t="s">
        <v>133</v>
      </c>
      <c r="K14" s="43">
        <v>87</v>
      </c>
      <c r="L14" s="43" t="s">
        <v>133</v>
      </c>
      <c r="M14" s="44">
        <v>86</v>
      </c>
      <c r="N14" s="44" t="s">
        <v>133</v>
      </c>
      <c r="O14" s="45">
        <v>77</v>
      </c>
      <c r="P14" s="45" t="s">
        <v>131</v>
      </c>
      <c r="Q14" s="46">
        <v>89</v>
      </c>
      <c r="R14" s="46" t="s">
        <v>133</v>
      </c>
      <c r="S14" s="39">
        <v>77</v>
      </c>
      <c r="T14" s="39" t="s">
        <v>131</v>
      </c>
      <c r="U14" s="47">
        <v>84</v>
      </c>
      <c r="V14" s="47" t="s">
        <v>133</v>
      </c>
      <c r="W14" s="7">
        <f t="shared" si="0"/>
        <v>854</v>
      </c>
      <c r="X14" s="8">
        <f t="shared" si="1"/>
        <v>85.4</v>
      </c>
      <c r="Y14" s="8">
        <f t="shared" si="2"/>
        <v>39</v>
      </c>
      <c r="Z14" s="8">
        <f t="shared" si="3"/>
        <v>3.9</v>
      </c>
      <c r="AA14" s="13">
        <v>8</v>
      </c>
    </row>
    <row r="15" spans="1:27" s="2" customFormat="1" ht="18.95" customHeight="1">
      <c r="A15" s="22">
        <v>12</v>
      </c>
      <c r="B15" s="10" t="s">
        <v>79</v>
      </c>
      <c r="C15" s="39">
        <v>75</v>
      </c>
      <c r="D15" s="39" t="s">
        <v>131</v>
      </c>
      <c r="E15" s="40">
        <v>61</v>
      </c>
      <c r="F15" s="40" t="s">
        <v>129</v>
      </c>
      <c r="G15" s="41">
        <v>79</v>
      </c>
      <c r="H15" s="41" t="s">
        <v>131</v>
      </c>
      <c r="I15" s="42">
        <v>78</v>
      </c>
      <c r="J15" s="42" t="s">
        <v>131</v>
      </c>
      <c r="K15" s="43">
        <v>78</v>
      </c>
      <c r="L15" s="43" t="s">
        <v>131</v>
      </c>
      <c r="M15" s="44">
        <v>82</v>
      </c>
      <c r="N15" s="44" t="s">
        <v>133</v>
      </c>
      <c r="O15" s="45">
        <v>75</v>
      </c>
      <c r="P15" s="45" t="s">
        <v>131</v>
      </c>
      <c r="Q15" s="46">
        <v>80</v>
      </c>
      <c r="R15" s="46" t="s">
        <v>133</v>
      </c>
      <c r="S15" s="39">
        <v>59</v>
      </c>
      <c r="T15" s="39" t="s">
        <v>134</v>
      </c>
      <c r="U15" s="47">
        <v>80</v>
      </c>
      <c r="V15" s="47" t="s">
        <v>133</v>
      </c>
      <c r="W15" s="7">
        <f t="shared" si="0"/>
        <v>747</v>
      </c>
      <c r="X15" s="8">
        <f t="shared" si="1"/>
        <v>74.7</v>
      </c>
      <c r="Y15" s="8">
        <f t="shared" si="2"/>
        <v>33</v>
      </c>
      <c r="Z15" s="8">
        <f t="shared" si="3"/>
        <v>3.3</v>
      </c>
      <c r="AA15" s="13">
        <v>16</v>
      </c>
    </row>
    <row r="16" spans="1:27" s="2" customFormat="1" ht="18.95" customHeight="1">
      <c r="A16" s="22">
        <v>13</v>
      </c>
      <c r="B16" s="10" t="s">
        <v>80</v>
      </c>
      <c r="C16" s="39">
        <v>95</v>
      </c>
      <c r="D16" s="39" t="s">
        <v>133</v>
      </c>
      <c r="E16" s="40">
        <v>98</v>
      </c>
      <c r="F16" s="40" t="s">
        <v>133</v>
      </c>
      <c r="G16" s="41">
        <v>90</v>
      </c>
      <c r="H16" s="41" t="s">
        <v>133</v>
      </c>
      <c r="I16" s="42">
        <v>98</v>
      </c>
      <c r="J16" s="42" t="s">
        <v>133</v>
      </c>
      <c r="K16" s="43">
        <v>97</v>
      </c>
      <c r="L16" s="43" t="s">
        <v>133</v>
      </c>
      <c r="M16" s="44">
        <v>86</v>
      </c>
      <c r="N16" s="44" t="s">
        <v>133</v>
      </c>
      <c r="O16" s="45">
        <v>90</v>
      </c>
      <c r="P16" s="45" t="s">
        <v>133</v>
      </c>
      <c r="Q16" s="46">
        <v>94</v>
      </c>
      <c r="R16" s="46" t="s">
        <v>133</v>
      </c>
      <c r="S16" s="39">
        <v>97</v>
      </c>
      <c r="T16" s="39" t="s">
        <v>133</v>
      </c>
      <c r="U16" s="47">
        <v>96</v>
      </c>
      <c r="V16" s="47" t="s">
        <v>133</v>
      </c>
      <c r="W16" s="7">
        <f t="shared" si="0"/>
        <v>941</v>
      </c>
      <c r="X16" s="8">
        <f t="shared" si="1"/>
        <v>94.1</v>
      </c>
      <c r="Y16" s="8">
        <f t="shared" si="2"/>
        <v>40</v>
      </c>
      <c r="Z16" s="8">
        <f t="shared" si="3"/>
        <v>4</v>
      </c>
      <c r="AA16" s="13">
        <v>2</v>
      </c>
    </row>
    <row r="17" spans="1:27" s="2" customFormat="1" ht="18.95" customHeight="1">
      <c r="A17" s="22">
        <v>14</v>
      </c>
      <c r="B17" s="10" t="s">
        <v>81</v>
      </c>
      <c r="C17" s="39">
        <v>88</v>
      </c>
      <c r="D17" s="39" t="s">
        <v>133</v>
      </c>
      <c r="E17" s="40">
        <v>82</v>
      </c>
      <c r="F17" s="40" t="s">
        <v>133</v>
      </c>
      <c r="G17" s="41">
        <v>84</v>
      </c>
      <c r="H17" s="41" t="s">
        <v>133</v>
      </c>
      <c r="I17" s="42">
        <v>85</v>
      </c>
      <c r="J17" s="42" t="s">
        <v>133</v>
      </c>
      <c r="K17" s="43">
        <v>85</v>
      </c>
      <c r="L17" s="43" t="s">
        <v>133</v>
      </c>
      <c r="M17" s="44">
        <v>88</v>
      </c>
      <c r="N17" s="44" t="s">
        <v>133</v>
      </c>
      <c r="O17" s="45">
        <v>78</v>
      </c>
      <c r="P17" s="45" t="s">
        <v>131</v>
      </c>
      <c r="Q17" s="46">
        <v>88</v>
      </c>
      <c r="R17" s="46" t="s">
        <v>133</v>
      </c>
      <c r="S17" s="39">
        <v>75</v>
      </c>
      <c r="T17" s="39" t="s">
        <v>131</v>
      </c>
      <c r="U17" s="47">
        <v>84</v>
      </c>
      <c r="V17" s="47" t="s">
        <v>133</v>
      </c>
      <c r="W17" s="7">
        <f t="shared" si="0"/>
        <v>837</v>
      </c>
      <c r="X17" s="8">
        <f t="shared" si="1"/>
        <v>83.7</v>
      </c>
      <c r="Y17" s="8">
        <f t="shared" si="2"/>
        <v>39</v>
      </c>
      <c r="Z17" s="8">
        <f t="shared" si="3"/>
        <v>3.9</v>
      </c>
      <c r="AA17" s="13">
        <v>12</v>
      </c>
    </row>
    <row r="18" spans="1:27" s="2" customFormat="1" ht="18.95" customHeight="1">
      <c r="A18" s="22">
        <v>15</v>
      </c>
      <c r="B18" s="12" t="s">
        <v>82</v>
      </c>
      <c r="C18" s="39">
        <v>98</v>
      </c>
      <c r="D18" s="39" t="s">
        <v>133</v>
      </c>
      <c r="E18" s="40">
        <v>99</v>
      </c>
      <c r="F18" s="40" t="s">
        <v>133</v>
      </c>
      <c r="G18" s="41">
        <v>94</v>
      </c>
      <c r="H18" s="41" t="s">
        <v>133</v>
      </c>
      <c r="I18" s="42">
        <v>97</v>
      </c>
      <c r="J18" s="42" t="s">
        <v>133</v>
      </c>
      <c r="K18" s="43">
        <v>95</v>
      </c>
      <c r="L18" s="43" t="s">
        <v>133</v>
      </c>
      <c r="M18" s="44">
        <v>87</v>
      </c>
      <c r="N18" s="44" t="s">
        <v>133</v>
      </c>
      <c r="O18" s="45">
        <v>86</v>
      </c>
      <c r="P18" s="45" t="s">
        <v>133</v>
      </c>
      <c r="Q18" s="46">
        <v>96</v>
      </c>
      <c r="R18" s="46" t="s">
        <v>133</v>
      </c>
      <c r="S18" s="39">
        <v>95</v>
      </c>
      <c r="T18" s="39" t="s">
        <v>133</v>
      </c>
      <c r="U18" s="47">
        <v>95</v>
      </c>
      <c r="V18" s="47" t="s">
        <v>133</v>
      </c>
      <c r="W18" s="7">
        <f t="shared" si="0"/>
        <v>942</v>
      </c>
      <c r="X18" s="8">
        <f t="shared" si="1"/>
        <v>94.2</v>
      </c>
      <c r="Y18" s="8">
        <f t="shared" si="2"/>
        <v>40</v>
      </c>
      <c r="Z18" s="8">
        <f t="shared" si="3"/>
        <v>4</v>
      </c>
      <c r="AA18" s="13">
        <v>1</v>
      </c>
    </row>
    <row r="19" spans="1:27" s="2" customFormat="1" ht="18.95" customHeight="1">
      <c r="A19" s="22">
        <v>16</v>
      </c>
      <c r="B19" s="10" t="s">
        <v>83</v>
      </c>
      <c r="C19" s="39">
        <v>87</v>
      </c>
      <c r="D19" s="39" t="s">
        <v>133</v>
      </c>
      <c r="E19" s="40">
        <v>89</v>
      </c>
      <c r="F19" s="40" t="s">
        <v>133</v>
      </c>
      <c r="G19" s="41">
        <v>87</v>
      </c>
      <c r="H19" s="41" t="s">
        <v>133</v>
      </c>
      <c r="I19" s="42">
        <v>84</v>
      </c>
      <c r="J19" s="42" t="s">
        <v>133</v>
      </c>
      <c r="K19" s="43">
        <v>84</v>
      </c>
      <c r="L19" s="43" t="s">
        <v>133</v>
      </c>
      <c r="M19" s="44">
        <v>85</v>
      </c>
      <c r="N19" s="44" t="s">
        <v>133</v>
      </c>
      <c r="O19" s="45">
        <v>79</v>
      </c>
      <c r="P19" s="45" t="s">
        <v>131</v>
      </c>
      <c r="Q19" s="46">
        <v>89</v>
      </c>
      <c r="R19" s="46" t="s">
        <v>133</v>
      </c>
      <c r="S19" s="39">
        <v>84</v>
      </c>
      <c r="T19" s="39" t="s">
        <v>133</v>
      </c>
      <c r="U19" s="47">
        <v>84</v>
      </c>
      <c r="V19" s="47" t="s">
        <v>133</v>
      </c>
      <c r="W19" s="7">
        <f t="shared" si="0"/>
        <v>852</v>
      </c>
      <c r="X19" s="8">
        <f t="shared" si="1"/>
        <v>85.2</v>
      </c>
      <c r="Y19" s="8">
        <f t="shared" si="2"/>
        <v>39.5</v>
      </c>
      <c r="Z19" s="8">
        <f t="shared" si="3"/>
        <v>3.95</v>
      </c>
      <c r="AA19" s="13">
        <v>9</v>
      </c>
    </row>
    <row r="20" spans="1:27" s="2" customFormat="1" ht="18.95" customHeight="1">
      <c r="A20" s="22">
        <v>17</v>
      </c>
      <c r="B20" s="10" t="s">
        <v>84</v>
      </c>
      <c r="C20" s="39">
        <v>89</v>
      </c>
      <c r="D20" s="39" t="s">
        <v>133</v>
      </c>
      <c r="E20" s="40">
        <v>84</v>
      </c>
      <c r="F20" s="40" t="s">
        <v>133</v>
      </c>
      <c r="G20" s="41">
        <v>95</v>
      </c>
      <c r="H20" s="41" t="s">
        <v>133</v>
      </c>
      <c r="I20" s="42">
        <v>82</v>
      </c>
      <c r="J20" s="42" t="s">
        <v>133</v>
      </c>
      <c r="K20" s="43">
        <v>83</v>
      </c>
      <c r="L20" s="43" t="s">
        <v>133</v>
      </c>
      <c r="M20" s="44">
        <v>84</v>
      </c>
      <c r="N20" s="44" t="s">
        <v>133</v>
      </c>
      <c r="O20" s="45">
        <v>81</v>
      </c>
      <c r="P20" s="45" t="s">
        <v>133</v>
      </c>
      <c r="Q20" s="46">
        <v>86</v>
      </c>
      <c r="R20" s="46" t="s">
        <v>133</v>
      </c>
      <c r="S20" s="39">
        <v>80</v>
      </c>
      <c r="T20" s="39" t="s">
        <v>133</v>
      </c>
      <c r="U20" s="47">
        <v>84</v>
      </c>
      <c r="V20" s="47" t="s">
        <v>133</v>
      </c>
      <c r="W20" s="7">
        <f t="shared" si="0"/>
        <v>848</v>
      </c>
      <c r="X20" s="8">
        <f t="shared" si="1"/>
        <v>84.8</v>
      </c>
      <c r="Y20" s="8">
        <f t="shared" si="2"/>
        <v>40</v>
      </c>
      <c r="Z20" s="8">
        <f t="shared" si="3"/>
        <v>4</v>
      </c>
      <c r="AA20" s="13">
        <v>10</v>
      </c>
    </row>
    <row r="21" spans="1:27" ht="18.95" customHeight="1">
      <c r="A21" s="1"/>
      <c r="B21" s="11" t="s">
        <v>3</v>
      </c>
      <c r="C21" s="3">
        <f>SUM(C4:C20)</f>
        <v>1471</v>
      </c>
      <c r="D21" s="3"/>
      <c r="E21" s="3">
        <f>SUM(E4:E20)</f>
        <v>1480</v>
      </c>
      <c r="F21" s="3"/>
      <c r="G21" s="3">
        <f>SUM(G4:G20)</f>
        <v>1443</v>
      </c>
      <c r="H21" s="3"/>
      <c r="I21" s="3">
        <f>SUM(I4:I20)</f>
        <v>1481</v>
      </c>
      <c r="J21" s="3"/>
      <c r="K21" s="3">
        <f>SUM(K4:K20)</f>
        <v>1461</v>
      </c>
      <c r="L21" s="3"/>
      <c r="M21" s="3">
        <f>SUM(M4:M20)</f>
        <v>1452</v>
      </c>
      <c r="N21" s="3"/>
      <c r="O21" s="3">
        <f>SUM(O4:O20)</f>
        <v>1361</v>
      </c>
      <c r="P21" s="3"/>
      <c r="Q21" s="3">
        <f>SUM(Q4:Q20)</f>
        <v>1496</v>
      </c>
      <c r="R21" s="3"/>
      <c r="S21" s="3">
        <f>SUM(S4:S20)</f>
        <v>1312</v>
      </c>
      <c r="T21" s="3"/>
      <c r="U21" s="3">
        <f>SUM(U4:U20)</f>
        <v>1476</v>
      </c>
      <c r="V21" s="3"/>
      <c r="W21" s="3"/>
      <c r="X21" s="3">
        <f>SUM(X4:X20)</f>
        <v>1443.3</v>
      </c>
      <c r="Y21" s="5"/>
      <c r="Z21" s="5"/>
      <c r="AA21" s="5"/>
    </row>
    <row r="22" spans="1:27" ht="18.95" customHeight="1">
      <c r="A22" s="1"/>
      <c r="B22" s="6" t="s">
        <v>4</v>
      </c>
      <c r="C22" s="4">
        <f>C21/17</f>
        <v>86.529411764705884</v>
      </c>
      <c r="D22" s="4"/>
      <c r="E22" s="4">
        <f t="shared" ref="E22:X22" si="4">E21/17</f>
        <v>87.058823529411768</v>
      </c>
      <c r="F22" s="4"/>
      <c r="G22" s="4">
        <f t="shared" si="4"/>
        <v>84.882352941176464</v>
      </c>
      <c r="H22" s="4"/>
      <c r="I22" s="4">
        <f t="shared" si="4"/>
        <v>87.117647058823536</v>
      </c>
      <c r="J22" s="4"/>
      <c r="K22" s="4">
        <f t="shared" si="4"/>
        <v>85.941176470588232</v>
      </c>
      <c r="L22" s="4"/>
      <c r="M22" s="4">
        <f t="shared" si="4"/>
        <v>85.411764705882348</v>
      </c>
      <c r="N22" s="4"/>
      <c r="O22" s="4">
        <f t="shared" si="4"/>
        <v>80.058823529411768</v>
      </c>
      <c r="P22" s="4"/>
      <c r="Q22" s="4">
        <f t="shared" si="4"/>
        <v>88</v>
      </c>
      <c r="R22" s="4"/>
      <c r="S22" s="4">
        <f t="shared" si="4"/>
        <v>77.17647058823529</v>
      </c>
      <c r="T22" s="4"/>
      <c r="U22" s="4">
        <f t="shared" si="4"/>
        <v>86.82352941176471</v>
      </c>
      <c r="V22" s="4"/>
      <c r="W22" s="4"/>
      <c r="X22" s="4">
        <f t="shared" si="4"/>
        <v>84.899999999999991</v>
      </c>
      <c r="Y22" s="4"/>
      <c r="Z22" s="4"/>
      <c r="AA22" s="5"/>
    </row>
    <row r="23" spans="1:27" ht="18.95" customHeight="1"/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</sheetData>
  <mergeCells count="15">
    <mergeCell ref="U2:V2"/>
    <mergeCell ref="A1:AA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X2:X3"/>
    <mergeCell ref="Y2:Y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30"/>
  <sheetViews>
    <sheetView workbookViewId="0">
      <selection activeCell="F9" sqref="F9"/>
    </sheetView>
  </sheetViews>
  <sheetFormatPr defaultRowHeight="21.75"/>
  <cols>
    <col min="1" max="1" width="4.5703125" customWidth="1"/>
    <col min="2" max="2" width="17.7109375" customWidth="1"/>
    <col min="3" max="29" width="4.42578125" customWidth="1"/>
  </cols>
  <sheetData>
    <row r="1" spans="1:29" ht="25.5">
      <c r="A1" s="114" t="s">
        <v>110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</row>
    <row r="2" spans="1:29" ht="18.95" customHeight="1">
      <c r="A2" s="115" t="s">
        <v>0</v>
      </c>
      <c r="B2" s="115" t="s">
        <v>1</v>
      </c>
      <c r="C2" s="117" t="s">
        <v>5</v>
      </c>
      <c r="D2" s="118"/>
      <c r="E2" s="119" t="s">
        <v>6</v>
      </c>
      <c r="F2" s="118"/>
      <c r="G2" s="119" t="s">
        <v>7</v>
      </c>
      <c r="H2" s="118"/>
      <c r="I2" s="119" t="s">
        <v>8</v>
      </c>
      <c r="J2" s="118"/>
      <c r="K2" s="119" t="s">
        <v>16</v>
      </c>
      <c r="L2" s="118"/>
      <c r="M2" s="119" t="s">
        <v>11</v>
      </c>
      <c r="N2" s="118"/>
      <c r="O2" s="119" t="s">
        <v>12</v>
      </c>
      <c r="P2" s="118"/>
      <c r="Q2" s="119" t="s">
        <v>9</v>
      </c>
      <c r="R2" s="118"/>
      <c r="S2" s="119" t="s">
        <v>10</v>
      </c>
      <c r="T2" s="118"/>
      <c r="U2" s="119" t="s">
        <v>135</v>
      </c>
      <c r="V2" s="118"/>
      <c r="W2" s="119" t="s">
        <v>49</v>
      </c>
      <c r="X2" s="118"/>
      <c r="Y2" s="14" t="s">
        <v>3</v>
      </c>
      <c r="Z2" s="120" t="s">
        <v>13</v>
      </c>
      <c r="AA2" s="120" t="s">
        <v>3</v>
      </c>
      <c r="AB2" s="15" t="s">
        <v>2</v>
      </c>
      <c r="AC2" s="16" t="s">
        <v>15</v>
      </c>
    </row>
    <row r="3" spans="1:29" ht="18.95" customHeight="1">
      <c r="A3" s="116"/>
      <c r="B3" s="116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4">
        <v>1100</v>
      </c>
      <c r="Z3" s="121"/>
      <c r="AA3" s="121"/>
      <c r="AB3" s="20" t="s">
        <v>4</v>
      </c>
      <c r="AC3" s="20" t="s">
        <v>14</v>
      </c>
    </row>
    <row r="4" spans="1:29" s="2" customFormat="1" ht="18.95" customHeight="1">
      <c r="A4" s="21">
        <v>1</v>
      </c>
      <c r="B4" s="10" t="s">
        <v>37</v>
      </c>
      <c r="C4" s="70">
        <v>77</v>
      </c>
      <c r="D4" s="70" t="s">
        <v>131</v>
      </c>
      <c r="E4" s="71">
        <v>69</v>
      </c>
      <c r="F4" s="71" t="s">
        <v>130</v>
      </c>
      <c r="G4" s="72">
        <v>71</v>
      </c>
      <c r="H4" s="72" t="s">
        <v>132</v>
      </c>
      <c r="I4" s="73">
        <v>73</v>
      </c>
      <c r="J4" s="73" t="s">
        <v>132</v>
      </c>
      <c r="K4" s="74">
        <v>72</v>
      </c>
      <c r="L4" s="74" t="s">
        <v>132</v>
      </c>
      <c r="M4" s="75">
        <v>53</v>
      </c>
      <c r="N4" s="75" t="s">
        <v>128</v>
      </c>
      <c r="O4" s="76">
        <v>72</v>
      </c>
      <c r="P4" s="76" t="s">
        <v>132</v>
      </c>
      <c r="Q4" s="77">
        <v>82</v>
      </c>
      <c r="R4" s="77" t="s">
        <v>133</v>
      </c>
      <c r="S4" s="78">
        <v>69</v>
      </c>
      <c r="T4" s="78" t="s">
        <v>130</v>
      </c>
      <c r="U4" s="79">
        <v>76</v>
      </c>
      <c r="V4" s="79" t="s">
        <v>131</v>
      </c>
      <c r="W4" s="80">
        <v>70</v>
      </c>
      <c r="X4" s="80" t="s">
        <v>132</v>
      </c>
      <c r="Y4" s="7">
        <f>C4+E4+G4+I4+K4+M4+O4+Q4+S4+U4+W4</f>
        <v>784</v>
      </c>
      <c r="Z4" s="8">
        <f>Y4/11</f>
        <v>71.272727272727266</v>
      </c>
      <c r="AA4" s="8">
        <f>D4+F4+H4+J4+L4+N4+P4+R4+T4+V4+X4</f>
        <v>32</v>
      </c>
      <c r="AB4" s="8">
        <f>AA4/11</f>
        <v>2.9090909090909092</v>
      </c>
      <c r="AC4" s="13">
        <v>17</v>
      </c>
    </row>
    <row r="5" spans="1:29" s="2" customFormat="1" ht="18.95" customHeight="1">
      <c r="A5" s="22">
        <v>2</v>
      </c>
      <c r="B5" s="10" t="s">
        <v>41</v>
      </c>
      <c r="C5" s="70">
        <v>74</v>
      </c>
      <c r="D5" s="70" t="s">
        <v>132</v>
      </c>
      <c r="E5" s="71">
        <v>69</v>
      </c>
      <c r="F5" s="71" t="s">
        <v>130</v>
      </c>
      <c r="G5" s="72">
        <v>87</v>
      </c>
      <c r="H5" s="72" t="s">
        <v>133</v>
      </c>
      <c r="I5" s="73">
        <v>86</v>
      </c>
      <c r="J5" s="73" t="s">
        <v>133</v>
      </c>
      <c r="K5" s="74">
        <v>84</v>
      </c>
      <c r="L5" s="74" t="s">
        <v>133</v>
      </c>
      <c r="M5" s="75">
        <v>67</v>
      </c>
      <c r="N5" s="75" t="s">
        <v>130</v>
      </c>
      <c r="O5" s="76">
        <v>85</v>
      </c>
      <c r="P5" s="76" t="s">
        <v>133</v>
      </c>
      <c r="Q5" s="77">
        <v>82</v>
      </c>
      <c r="R5" s="77" t="s">
        <v>133</v>
      </c>
      <c r="S5" s="78">
        <v>64</v>
      </c>
      <c r="T5" s="78" t="s">
        <v>129</v>
      </c>
      <c r="U5" s="79">
        <v>74</v>
      </c>
      <c r="V5" s="79" t="s">
        <v>132</v>
      </c>
      <c r="W5" s="80">
        <v>85</v>
      </c>
      <c r="X5" s="80" t="s">
        <v>133</v>
      </c>
      <c r="Y5" s="7">
        <f t="shared" ref="Y5:Y21" si="0">C5+E5+G5+I5+K5+M5+O5+Q5+S5+U5+W5</f>
        <v>857</v>
      </c>
      <c r="Z5" s="8">
        <f t="shared" ref="Z5:Z21" si="1">Y5/11</f>
        <v>77.909090909090907</v>
      </c>
      <c r="AA5" s="8">
        <f t="shared" ref="AA5:AA21" si="2">D5+F5+H5+J5+L5+N5+P5+R5+T5+V5+X5</f>
        <v>37</v>
      </c>
      <c r="AB5" s="8">
        <f t="shared" ref="AB5:AB21" si="3">AA5/11</f>
        <v>3.3636363636363638</v>
      </c>
      <c r="AC5" s="13">
        <v>11</v>
      </c>
    </row>
    <row r="6" spans="1:29" s="2" customFormat="1" ht="18.95" customHeight="1">
      <c r="A6" s="22">
        <v>3</v>
      </c>
      <c r="B6" s="10" t="s">
        <v>53</v>
      </c>
      <c r="C6" s="70">
        <v>74</v>
      </c>
      <c r="D6" s="70" t="s">
        <v>132</v>
      </c>
      <c r="E6" s="71">
        <v>70</v>
      </c>
      <c r="F6" s="71" t="s">
        <v>132</v>
      </c>
      <c r="G6" s="72">
        <v>80</v>
      </c>
      <c r="H6" s="72" t="s">
        <v>133</v>
      </c>
      <c r="I6" s="73">
        <v>74</v>
      </c>
      <c r="J6" s="73" t="s">
        <v>132</v>
      </c>
      <c r="K6" s="74">
        <v>74</v>
      </c>
      <c r="L6" s="74" t="s">
        <v>132</v>
      </c>
      <c r="M6" s="75">
        <v>60</v>
      </c>
      <c r="N6" s="75" t="s">
        <v>129</v>
      </c>
      <c r="O6" s="76">
        <v>76</v>
      </c>
      <c r="P6" s="76" t="s">
        <v>131</v>
      </c>
      <c r="Q6" s="77">
        <v>83</v>
      </c>
      <c r="R6" s="77" t="s">
        <v>133</v>
      </c>
      <c r="S6" s="78">
        <v>68</v>
      </c>
      <c r="T6" s="78" t="s">
        <v>130</v>
      </c>
      <c r="U6" s="79">
        <v>73</v>
      </c>
      <c r="V6" s="79" t="s">
        <v>132</v>
      </c>
      <c r="W6" s="80">
        <v>77</v>
      </c>
      <c r="X6" s="80" t="s">
        <v>131</v>
      </c>
      <c r="Y6" s="7">
        <f t="shared" si="0"/>
        <v>809</v>
      </c>
      <c r="Z6" s="8">
        <f t="shared" si="1"/>
        <v>73.545454545454547</v>
      </c>
      <c r="AA6" s="8">
        <f t="shared" si="2"/>
        <v>34.5</v>
      </c>
      <c r="AB6" s="8">
        <f t="shared" si="3"/>
        <v>3.1363636363636362</v>
      </c>
      <c r="AC6" s="13">
        <v>15</v>
      </c>
    </row>
    <row r="7" spans="1:29" s="2" customFormat="1" ht="18.95" customHeight="1">
      <c r="A7" s="22">
        <v>4</v>
      </c>
      <c r="B7" s="10" t="s">
        <v>54</v>
      </c>
      <c r="C7" s="70">
        <v>87</v>
      </c>
      <c r="D7" s="70" t="s">
        <v>133</v>
      </c>
      <c r="E7" s="71">
        <v>85</v>
      </c>
      <c r="F7" s="71" t="s">
        <v>133</v>
      </c>
      <c r="G7" s="72">
        <v>78</v>
      </c>
      <c r="H7" s="72" t="s">
        <v>131</v>
      </c>
      <c r="I7" s="73">
        <v>90</v>
      </c>
      <c r="J7" s="73" t="s">
        <v>133</v>
      </c>
      <c r="K7" s="74">
        <v>89</v>
      </c>
      <c r="L7" s="74" t="s">
        <v>133</v>
      </c>
      <c r="M7" s="75">
        <v>80</v>
      </c>
      <c r="N7" s="75" t="s">
        <v>133</v>
      </c>
      <c r="O7" s="76">
        <v>87</v>
      </c>
      <c r="P7" s="76" t="s">
        <v>133</v>
      </c>
      <c r="Q7" s="77">
        <v>89</v>
      </c>
      <c r="R7" s="77" t="s">
        <v>133</v>
      </c>
      <c r="S7" s="78">
        <v>78</v>
      </c>
      <c r="T7" s="78" t="s">
        <v>131</v>
      </c>
      <c r="U7" s="79">
        <v>89</v>
      </c>
      <c r="V7" s="79" t="s">
        <v>133</v>
      </c>
      <c r="W7" s="80">
        <v>92</v>
      </c>
      <c r="X7" s="80" t="s">
        <v>133</v>
      </c>
      <c r="Y7" s="7">
        <f t="shared" si="0"/>
        <v>944</v>
      </c>
      <c r="Z7" s="8">
        <f t="shared" si="1"/>
        <v>85.818181818181813</v>
      </c>
      <c r="AA7" s="8">
        <f t="shared" si="2"/>
        <v>43</v>
      </c>
      <c r="AB7" s="8">
        <f t="shared" si="3"/>
        <v>3.9090909090909092</v>
      </c>
      <c r="AC7" s="13">
        <v>4</v>
      </c>
    </row>
    <row r="8" spans="1:29" s="2" customFormat="1" ht="18.95" customHeight="1">
      <c r="A8" s="22">
        <v>5</v>
      </c>
      <c r="B8" s="10" t="s">
        <v>55</v>
      </c>
      <c r="C8" s="70">
        <v>69</v>
      </c>
      <c r="D8" s="70" t="s">
        <v>130</v>
      </c>
      <c r="E8" s="71">
        <v>52</v>
      </c>
      <c r="F8" s="71" t="s">
        <v>128</v>
      </c>
      <c r="G8" s="72">
        <v>53</v>
      </c>
      <c r="H8" s="72" t="s">
        <v>128</v>
      </c>
      <c r="I8" s="73">
        <v>70</v>
      </c>
      <c r="J8" s="73" t="s">
        <v>132</v>
      </c>
      <c r="K8" s="74">
        <v>70</v>
      </c>
      <c r="L8" s="74" t="s">
        <v>132</v>
      </c>
      <c r="M8" s="75">
        <v>50</v>
      </c>
      <c r="N8" s="75" t="s">
        <v>128</v>
      </c>
      <c r="O8" s="76">
        <v>70</v>
      </c>
      <c r="P8" s="76" t="s">
        <v>132</v>
      </c>
      <c r="Q8" s="77">
        <v>78</v>
      </c>
      <c r="R8" s="77" t="s">
        <v>131</v>
      </c>
      <c r="S8" s="78">
        <v>64</v>
      </c>
      <c r="T8" s="78" t="s">
        <v>129</v>
      </c>
      <c r="U8" s="79">
        <v>68</v>
      </c>
      <c r="V8" s="79" t="s">
        <v>130</v>
      </c>
      <c r="W8" s="80">
        <v>70</v>
      </c>
      <c r="X8" s="80" t="s">
        <v>132</v>
      </c>
      <c r="Y8" s="7">
        <f t="shared" si="0"/>
        <v>714</v>
      </c>
      <c r="Z8" s="8">
        <f t="shared" si="1"/>
        <v>64.909090909090907</v>
      </c>
      <c r="AA8" s="8">
        <f t="shared" si="2"/>
        <v>25.5</v>
      </c>
      <c r="AB8" s="8">
        <f t="shared" si="3"/>
        <v>2.3181818181818183</v>
      </c>
      <c r="AC8" s="13">
        <v>18</v>
      </c>
    </row>
    <row r="9" spans="1:29" s="2" customFormat="1" ht="18.95" customHeight="1">
      <c r="A9" s="22">
        <v>6</v>
      </c>
      <c r="B9" s="10" t="s">
        <v>56</v>
      </c>
      <c r="C9" s="70">
        <v>82</v>
      </c>
      <c r="D9" s="70" t="s">
        <v>133</v>
      </c>
      <c r="E9" s="71">
        <v>78</v>
      </c>
      <c r="F9" s="71" t="s">
        <v>131</v>
      </c>
      <c r="G9" s="72">
        <v>75</v>
      </c>
      <c r="H9" s="72" t="s">
        <v>131</v>
      </c>
      <c r="I9" s="73">
        <v>77</v>
      </c>
      <c r="J9" s="73" t="s">
        <v>131</v>
      </c>
      <c r="K9" s="74">
        <v>78</v>
      </c>
      <c r="L9" s="74" t="s">
        <v>131</v>
      </c>
      <c r="M9" s="75">
        <v>80</v>
      </c>
      <c r="N9" s="75" t="s">
        <v>133</v>
      </c>
      <c r="O9" s="76">
        <v>75</v>
      </c>
      <c r="P9" s="76" t="s">
        <v>131</v>
      </c>
      <c r="Q9" s="77">
        <v>84</v>
      </c>
      <c r="R9" s="77" t="s">
        <v>133</v>
      </c>
      <c r="S9" s="78">
        <v>64</v>
      </c>
      <c r="T9" s="78" t="s">
        <v>129</v>
      </c>
      <c r="U9" s="79">
        <v>85</v>
      </c>
      <c r="V9" s="79" t="s">
        <v>133</v>
      </c>
      <c r="W9" s="80">
        <v>75</v>
      </c>
      <c r="X9" s="80" t="s">
        <v>131</v>
      </c>
      <c r="Y9" s="7">
        <f t="shared" si="0"/>
        <v>853</v>
      </c>
      <c r="Z9" s="8">
        <f t="shared" si="1"/>
        <v>77.545454545454547</v>
      </c>
      <c r="AA9" s="8">
        <f t="shared" si="2"/>
        <v>39</v>
      </c>
      <c r="AB9" s="8">
        <f t="shared" si="3"/>
        <v>3.5454545454545454</v>
      </c>
      <c r="AC9" s="13">
        <v>12</v>
      </c>
    </row>
    <row r="10" spans="1:29" s="2" customFormat="1" ht="18.95" customHeight="1">
      <c r="A10" s="22">
        <v>7</v>
      </c>
      <c r="B10" s="10" t="s">
        <v>57</v>
      </c>
      <c r="C10" s="70">
        <v>74</v>
      </c>
      <c r="D10" s="70" t="s">
        <v>132</v>
      </c>
      <c r="E10" s="71">
        <v>83</v>
      </c>
      <c r="F10" s="71" t="s">
        <v>133</v>
      </c>
      <c r="G10" s="72">
        <v>65</v>
      </c>
      <c r="H10" s="72" t="s">
        <v>130</v>
      </c>
      <c r="I10" s="73">
        <v>72</v>
      </c>
      <c r="J10" s="73" t="s">
        <v>132</v>
      </c>
      <c r="K10" s="74">
        <v>73</v>
      </c>
      <c r="L10" s="74" t="s">
        <v>132</v>
      </c>
      <c r="M10" s="75">
        <v>62</v>
      </c>
      <c r="N10" s="75" t="s">
        <v>129</v>
      </c>
      <c r="O10" s="76">
        <v>74</v>
      </c>
      <c r="P10" s="76" t="s">
        <v>132</v>
      </c>
      <c r="Q10" s="77">
        <v>83</v>
      </c>
      <c r="R10" s="77" t="s">
        <v>133</v>
      </c>
      <c r="S10" s="78">
        <v>64</v>
      </c>
      <c r="T10" s="78" t="s">
        <v>129</v>
      </c>
      <c r="U10" s="79">
        <v>74</v>
      </c>
      <c r="V10" s="79" t="s">
        <v>132</v>
      </c>
      <c r="W10" s="80">
        <v>72</v>
      </c>
      <c r="X10" s="80" t="s">
        <v>132</v>
      </c>
      <c r="Y10" s="7">
        <f t="shared" si="0"/>
        <v>796</v>
      </c>
      <c r="Z10" s="8">
        <f t="shared" si="1"/>
        <v>72.36363636363636</v>
      </c>
      <c r="AA10" s="8">
        <f t="shared" si="2"/>
        <v>32.5</v>
      </c>
      <c r="AB10" s="8">
        <f t="shared" si="3"/>
        <v>2.9545454545454546</v>
      </c>
      <c r="AC10" s="13">
        <v>16</v>
      </c>
    </row>
    <row r="11" spans="1:29" s="2" customFormat="1" ht="18.95" customHeight="1">
      <c r="A11" s="22">
        <v>8</v>
      </c>
      <c r="B11" s="10" t="s">
        <v>58</v>
      </c>
      <c r="C11" s="70">
        <v>78</v>
      </c>
      <c r="D11" s="70" t="s">
        <v>131</v>
      </c>
      <c r="E11" s="71">
        <v>87</v>
      </c>
      <c r="F11" s="71" t="s">
        <v>133</v>
      </c>
      <c r="G11" s="72">
        <v>65</v>
      </c>
      <c r="H11" s="72" t="s">
        <v>130</v>
      </c>
      <c r="I11" s="73">
        <v>78</v>
      </c>
      <c r="J11" s="73" t="s">
        <v>131</v>
      </c>
      <c r="K11" s="74">
        <v>78</v>
      </c>
      <c r="L11" s="74" t="s">
        <v>131</v>
      </c>
      <c r="M11" s="75">
        <v>80</v>
      </c>
      <c r="N11" s="75" t="s">
        <v>133</v>
      </c>
      <c r="O11" s="76">
        <v>75</v>
      </c>
      <c r="P11" s="76" t="s">
        <v>131</v>
      </c>
      <c r="Q11" s="77">
        <v>82</v>
      </c>
      <c r="R11" s="77" t="s">
        <v>133</v>
      </c>
      <c r="S11" s="78">
        <v>69</v>
      </c>
      <c r="T11" s="78" t="s">
        <v>130</v>
      </c>
      <c r="U11" s="79">
        <v>78</v>
      </c>
      <c r="V11" s="79" t="s">
        <v>131</v>
      </c>
      <c r="W11" s="80">
        <v>80</v>
      </c>
      <c r="X11" s="80" t="s">
        <v>133</v>
      </c>
      <c r="Y11" s="7">
        <f t="shared" si="0"/>
        <v>850</v>
      </c>
      <c r="Z11" s="8">
        <f t="shared" si="1"/>
        <v>77.272727272727266</v>
      </c>
      <c r="AA11" s="8">
        <f t="shared" si="2"/>
        <v>38.5</v>
      </c>
      <c r="AB11" s="8">
        <f t="shared" si="3"/>
        <v>3.5</v>
      </c>
      <c r="AC11" s="13">
        <v>13</v>
      </c>
    </row>
    <row r="12" spans="1:29" s="2" customFormat="1" ht="18.95" customHeight="1">
      <c r="A12" s="22">
        <v>9</v>
      </c>
      <c r="B12" s="10" t="s">
        <v>59</v>
      </c>
      <c r="C12" s="70">
        <v>88</v>
      </c>
      <c r="D12" s="70" t="s">
        <v>133</v>
      </c>
      <c r="E12" s="71">
        <v>89</v>
      </c>
      <c r="F12" s="71" t="s">
        <v>133</v>
      </c>
      <c r="G12" s="72">
        <v>90</v>
      </c>
      <c r="H12" s="72" t="s">
        <v>133</v>
      </c>
      <c r="I12" s="73">
        <v>97</v>
      </c>
      <c r="J12" s="73" t="s">
        <v>133</v>
      </c>
      <c r="K12" s="74">
        <v>94</v>
      </c>
      <c r="L12" s="74" t="s">
        <v>133</v>
      </c>
      <c r="M12" s="75">
        <v>87</v>
      </c>
      <c r="N12" s="75" t="s">
        <v>133</v>
      </c>
      <c r="O12" s="76">
        <v>90</v>
      </c>
      <c r="P12" s="76" t="s">
        <v>133</v>
      </c>
      <c r="Q12" s="77">
        <v>89</v>
      </c>
      <c r="R12" s="77" t="s">
        <v>133</v>
      </c>
      <c r="S12" s="78">
        <v>95</v>
      </c>
      <c r="T12" s="78" t="s">
        <v>133</v>
      </c>
      <c r="U12" s="79">
        <v>89</v>
      </c>
      <c r="V12" s="79" t="s">
        <v>133</v>
      </c>
      <c r="W12" s="80">
        <v>96</v>
      </c>
      <c r="X12" s="80" t="s">
        <v>133</v>
      </c>
      <c r="Y12" s="7">
        <f t="shared" si="0"/>
        <v>1004</v>
      </c>
      <c r="Z12" s="8">
        <f t="shared" si="1"/>
        <v>91.272727272727266</v>
      </c>
      <c r="AA12" s="8">
        <f t="shared" si="2"/>
        <v>44</v>
      </c>
      <c r="AB12" s="8">
        <f t="shared" si="3"/>
        <v>4</v>
      </c>
      <c r="AC12" s="13">
        <v>3</v>
      </c>
    </row>
    <row r="13" spans="1:29" s="2" customFormat="1" ht="18.95" customHeight="1">
      <c r="A13" s="22">
        <v>10</v>
      </c>
      <c r="B13" s="10" t="s">
        <v>60</v>
      </c>
      <c r="C13" s="70">
        <v>83</v>
      </c>
      <c r="D13" s="70" t="s">
        <v>133</v>
      </c>
      <c r="E13" s="71">
        <v>88</v>
      </c>
      <c r="F13" s="71" t="s">
        <v>133</v>
      </c>
      <c r="G13" s="72">
        <v>65</v>
      </c>
      <c r="H13" s="72" t="s">
        <v>130</v>
      </c>
      <c r="I13" s="73">
        <v>90</v>
      </c>
      <c r="J13" s="73" t="s">
        <v>133</v>
      </c>
      <c r="K13" s="74">
        <v>90</v>
      </c>
      <c r="L13" s="74" t="s">
        <v>133</v>
      </c>
      <c r="M13" s="75">
        <v>71</v>
      </c>
      <c r="N13" s="75" t="s">
        <v>132</v>
      </c>
      <c r="O13" s="76">
        <v>88</v>
      </c>
      <c r="P13" s="76" t="s">
        <v>133</v>
      </c>
      <c r="Q13" s="77">
        <v>88</v>
      </c>
      <c r="R13" s="77" t="s">
        <v>133</v>
      </c>
      <c r="S13" s="78">
        <v>78</v>
      </c>
      <c r="T13" s="78" t="s">
        <v>131</v>
      </c>
      <c r="U13" s="79">
        <v>84</v>
      </c>
      <c r="V13" s="79" t="s">
        <v>133</v>
      </c>
      <c r="W13" s="80">
        <v>93</v>
      </c>
      <c r="X13" s="80" t="s">
        <v>133</v>
      </c>
      <c r="Y13" s="7">
        <f t="shared" si="0"/>
        <v>918</v>
      </c>
      <c r="Z13" s="8">
        <f t="shared" si="1"/>
        <v>83.454545454545453</v>
      </c>
      <c r="AA13" s="8">
        <f t="shared" si="2"/>
        <v>41</v>
      </c>
      <c r="AB13" s="8">
        <f t="shared" si="3"/>
        <v>3.7272727272727271</v>
      </c>
      <c r="AC13" s="13">
        <v>9</v>
      </c>
    </row>
    <row r="14" spans="1:29" s="2" customFormat="1" ht="18.95" customHeight="1">
      <c r="A14" s="22">
        <v>11</v>
      </c>
      <c r="B14" s="10" t="s">
        <v>61</v>
      </c>
      <c r="C14" s="70">
        <v>89</v>
      </c>
      <c r="D14" s="70" t="s">
        <v>133</v>
      </c>
      <c r="E14" s="71">
        <v>96</v>
      </c>
      <c r="F14" s="71" t="s">
        <v>133</v>
      </c>
      <c r="G14" s="72">
        <v>87</v>
      </c>
      <c r="H14" s="72" t="s">
        <v>133</v>
      </c>
      <c r="I14" s="73">
        <v>98</v>
      </c>
      <c r="J14" s="73" t="s">
        <v>133</v>
      </c>
      <c r="K14" s="74">
        <v>95</v>
      </c>
      <c r="L14" s="74" t="s">
        <v>133</v>
      </c>
      <c r="M14" s="75">
        <v>90</v>
      </c>
      <c r="N14" s="75" t="s">
        <v>133</v>
      </c>
      <c r="O14" s="76">
        <v>90</v>
      </c>
      <c r="P14" s="76" t="s">
        <v>133</v>
      </c>
      <c r="Q14" s="77">
        <v>90</v>
      </c>
      <c r="R14" s="77" t="s">
        <v>133</v>
      </c>
      <c r="S14" s="78">
        <v>92</v>
      </c>
      <c r="T14" s="78" t="s">
        <v>133</v>
      </c>
      <c r="U14" s="79">
        <v>93</v>
      </c>
      <c r="V14" s="79" t="s">
        <v>133</v>
      </c>
      <c r="W14" s="80">
        <v>98</v>
      </c>
      <c r="X14" s="80" t="s">
        <v>133</v>
      </c>
      <c r="Y14" s="7">
        <f t="shared" si="0"/>
        <v>1018</v>
      </c>
      <c r="Z14" s="8">
        <f t="shared" si="1"/>
        <v>92.545454545454547</v>
      </c>
      <c r="AA14" s="8">
        <f t="shared" si="2"/>
        <v>44</v>
      </c>
      <c r="AB14" s="8">
        <f t="shared" si="3"/>
        <v>4</v>
      </c>
      <c r="AC14" s="13">
        <v>2</v>
      </c>
    </row>
    <row r="15" spans="1:29" s="2" customFormat="1" ht="18.95" customHeight="1">
      <c r="A15" s="22">
        <v>12</v>
      </c>
      <c r="B15" s="10" t="s">
        <v>62</v>
      </c>
      <c r="C15" s="70">
        <v>91</v>
      </c>
      <c r="D15" s="70" t="s">
        <v>133</v>
      </c>
      <c r="E15" s="71">
        <v>96</v>
      </c>
      <c r="F15" s="71" t="s">
        <v>133</v>
      </c>
      <c r="G15" s="72">
        <v>88</v>
      </c>
      <c r="H15" s="72" t="s">
        <v>133</v>
      </c>
      <c r="I15" s="73">
        <v>97</v>
      </c>
      <c r="J15" s="73" t="s">
        <v>133</v>
      </c>
      <c r="K15" s="74">
        <v>94</v>
      </c>
      <c r="L15" s="74" t="s">
        <v>133</v>
      </c>
      <c r="M15" s="75">
        <v>92</v>
      </c>
      <c r="N15" s="75" t="s">
        <v>133</v>
      </c>
      <c r="O15" s="76">
        <v>90</v>
      </c>
      <c r="P15" s="76" t="s">
        <v>133</v>
      </c>
      <c r="Q15" s="77">
        <v>91</v>
      </c>
      <c r="R15" s="77" t="s">
        <v>133</v>
      </c>
      <c r="S15" s="78">
        <v>92</v>
      </c>
      <c r="T15" s="78" t="s">
        <v>133</v>
      </c>
      <c r="U15" s="79">
        <v>91</v>
      </c>
      <c r="V15" s="79" t="s">
        <v>133</v>
      </c>
      <c r="W15" s="80">
        <v>97</v>
      </c>
      <c r="X15" s="80" t="s">
        <v>133</v>
      </c>
      <c r="Y15" s="7">
        <f t="shared" si="0"/>
        <v>1019</v>
      </c>
      <c r="Z15" s="8">
        <f t="shared" si="1"/>
        <v>92.63636363636364</v>
      </c>
      <c r="AA15" s="8">
        <f t="shared" si="2"/>
        <v>44</v>
      </c>
      <c r="AB15" s="8">
        <f t="shared" si="3"/>
        <v>4</v>
      </c>
      <c r="AC15" s="13">
        <v>1</v>
      </c>
    </row>
    <row r="16" spans="1:29" s="2" customFormat="1" ht="18.95" customHeight="1">
      <c r="A16" s="22">
        <v>13</v>
      </c>
      <c r="B16" s="10" t="s">
        <v>63</v>
      </c>
      <c r="C16" s="70">
        <v>80</v>
      </c>
      <c r="D16" s="70" t="s">
        <v>133</v>
      </c>
      <c r="E16" s="71">
        <v>89</v>
      </c>
      <c r="F16" s="71" t="s">
        <v>133</v>
      </c>
      <c r="G16" s="72">
        <v>80</v>
      </c>
      <c r="H16" s="72" t="s">
        <v>133</v>
      </c>
      <c r="I16" s="73">
        <v>89</v>
      </c>
      <c r="J16" s="73" t="s">
        <v>133</v>
      </c>
      <c r="K16" s="74">
        <v>90</v>
      </c>
      <c r="L16" s="74" t="s">
        <v>133</v>
      </c>
      <c r="M16" s="75">
        <v>85</v>
      </c>
      <c r="N16" s="75" t="s">
        <v>133</v>
      </c>
      <c r="O16" s="76">
        <v>88</v>
      </c>
      <c r="P16" s="76" t="s">
        <v>133</v>
      </c>
      <c r="Q16" s="77">
        <v>89</v>
      </c>
      <c r="R16" s="77" t="s">
        <v>133</v>
      </c>
      <c r="S16" s="78">
        <v>78</v>
      </c>
      <c r="T16" s="78" t="s">
        <v>131</v>
      </c>
      <c r="U16" s="79">
        <v>79</v>
      </c>
      <c r="V16" s="79" t="s">
        <v>131</v>
      </c>
      <c r="W16" s="80">
        <v>89</v>
      </c>
      <c r="X16" s="80" t="s">
        <v>133</v>
      </c>
      <c r="Y16" s="7">
        <f t="shared" si="0"/>
        <v>936</v>
      </c>
      <c r="Z16" s="8">
        <f t="shared" si="1"/>
        <v>85.090909090909093</v>
      </c>
      <c r="AA16" s="8">
        <f t="shared" si="2"/>
        <v>43</v>
      </c>
      <c r="AB16" s="8">
        <f t="shared" si="3"/>
        <v>3.9090909090909092</v>
      </c>
      <c r="AC16" s="13">
        <v>6</v>
      </c>
    </row>
    <row r="17" spans="1:29" s="2" customFormat="1" ht="18.95" customHeight="1">
      <c r="A17" s="22">
        <v>14</v>
      </c>
      <c r="B17" s="10" t="s">
        <v>64</v>
      </c>
      <c r="C17" s="70">
        <v>83</v>
      </c>
      <c r="D17" s="70" t="s">
        <v>133</v>
      </c>
      <c r="E17" s="71">
        <v>88</v>
      </c>
      <c r="F17" s="71" t="s">
        <v>133</v>
      </c>
      <c r="G17" s="72">
        <v>71</v>
      </c>
      <c r="H17" s="72" t="s">
        <v>132</v>
      </c>
      <c r="I17" s="73">
        <v>92</v>
      </c>
      <c r="J17" s="73" t="s">
        <v>133</v>
      </c>
      <c r="K17" s="74">
        <v>90</v>
      </c>
      <c r="L17" s="74" t="s">
        <v>133</v>
      </c>
      <c r="M17" s="75">
        <v>83</v>
      </c>
      <c r="N17" s="75" t="s">
        <v>133</v>
      </c>
      <c r="O17" s="76">
        <v>93</v>
      </c>
      <c r="P17" s="76" t="s">
        <v>133</v>
      </c>
      <c r="Q17" s="77">
        <v>90</v>
      </c>
      <c r="R17" s="77" t="s">
        <v>133</v>
      </c>
      <c r="S17" s="78">
        <v>77</v>
      </c>
      <c r="T17" s="78" t="s">
        <v>131</v>
      </c>
      <c r="U17" s="79">
        <v>82</v>
      </c>
      <c r="V17" s="79" t="s">
        <v>133</v>
      </c>
      <c r="W17" s="80">
        <v>90</v>
      </c>
      <c r="X17" s="80" t="s">
        <v>133</v>
      </c>
      <c r="Y17" s="7">
        <f t="shared" si="0"/>
        <v>939</v>
      </c>
      <c r="Z17" s="8">
        <f t="shared" si="1"/>
        <v>85.36363636363636</v>
      </c>
      <c r="AA17" s="8">
        <f t="shared" si="2"/>
        <v>42.5</v>
      </c>
      <c r="AB17" s="8">
        <f t="shared" si="3"/>
        <v>3.8636363636363638</v>
      </c>
      <c r="AC17" s="13">
        <v>5</v>
      </c>
    </row>
    <row r="18" spans="1:29" s="2" customFormat="1" ht="18.95" customHeight="1">
      <c r="A18" s="22">
        <v>15</v>
      </c>
      <c r="B18" s="10" t="s">
        <v>65</v>
      </c>
      <c r="C18" s="70">
        <v>80</v>
      </c>
      <c r="D18" s="70" t="s">
        <v>133</v>
      </c>
      <c r="E18" s="71">
        <v>86</v>
      </c>
      <c r="F18" s="71" t="s">
        <v>133</v>
      </c>
      <c r="G18" s="72">
        <v>70</v>
      </c>
      <c r="H18" s="72" t="s">
        <v>132</v>
      </c>
      <c r="I18" s="73">
        <v>89</v>
      </c>
      <c r="J18" s="73" t="s">
        <v>133</v>
      </c>
      <c r="K18" s="74">
        <v>88</v>
      </c>
      <c r="L18" s="74" t="s">
        <v>133</v>
      </c>
      <c r="M18" s="75">
        <v>87</v>
      </c>
      <c r="N18" s="75" t="s">
        <v>133</v>
      </c>
      <c r="O18" s="76">
        <v>84</v>
      </c>
      <c r="P18" s="76" t="s">
        <v>133</v>
      </c>
      <c r="Q18" s="77">
        <v>91</v>
      </c>
      <c r="R18" s="77" t="s">
        <v>133</v>
      </c>
      <c r="S18" s="78">
        <v>78</v>
      </c>
      <c r="T18" s="78" t="s">
        <v>131</v>
      </c>
      <c r="U18" s="79">
        <v>81</v>
      </c>
      <c r="V18" s="79" t="s">
        <v>133</v>
      </c>
      <c r="W18" s="80">
        <v>86</v>
      </c>
      <c r="X18" s="80" t="s">
        <v>133</v>
      </c>
      <c r="Y18" s="7">
        <f t="shared" si="0"/>
        <v>920</v>
      </c>
      <c r="Z18" s="8">
        <f t="shared" si="1"/>
        <v>83.63636363636364</v>
      </c>
      <c r="AA18" s="8">
        <f t="shared" si="2"/>
        <v>42.5</v>
      </c>
      <c r="AB18" s="8">
        <f t="shared" si="3"/>
        <v>3.8636363636363638</v>
      </c>
      <c r="AC18" s="13">
        <v>8</v>
      </c>
    </row>
    <row r="19" spans="1:29" s="2" customFormat="1" ht="18.95" customHeight="1">
      <c r="A19" s="22">
        <v>16</v>
      </c>
      <c r="B19" s="10" t="s">
        <v>66</v>
      </c>
      <c r="C19" s="70">
        <v>84</v>
      </c>
      <c r="D19" s="70" t="s">
        <v>133</v>
      </c>
      <c r="E19" s="71">
        <v>83</v>
      </c>
      <c r="F19" s="71" t="s">
        <v>133</v>
      </c>
      <c r="G19" s="72">
        <v>70</v>
      </c>
      <c r="H19" s="72" t="s">
        <v>132</v>
      </c>
      <c r="I19" s="73">
        <v>90</v>
      </c>
      <c r="J19" s="73" t="s">
        <v>133</v>
      </c>
      <c r="K19" s="74">
        <v>90</v>
      </c>
      <c r="L19" s="74" t="s">
        <v>133</v>
      </c>
      <c r="M19" s="75">
        <v>70</v>
      </c>
      <c r="N19" s="75" t="s">
        <v>132</v>
      </c>
      <c r="O19" s="76">
        <v>87</v>
      </c>
      <c r="P19" s="76" t="s">
        <v>133</v>
      </c>
      <c r="Q19" s="77">
        <v>90</v>
      </c>
      <c r="R19" s="77" t="s">
        <v>133</v>
      </c>
      <c r="S19" s="78">
        <v>88</v>
      </c>
      <c r="T19" s="78" t="s">
        <v>133</v>
      </c>
      <c r="U19" s="79">
        <v>84</v>
      </c>
      <c r="V19" s="79" t="s">
        <v>133</v>
      </c>
      <c r="W19" s="80">
        <v>89</v>
      </c>
      <c r="X19" s="80" t="s">
        <v>133</v>
      </c>
      <c r="Y19" s="7">
        <f t="shared" si="0"/>
        <v>925</v>
      </c>
      <c r="Z19" s="8">
        <f t="shared" si="1"/>
        <v>84.090909090909093</v>
      </c>
      <c r="AA19" s="8">
        <f t="shared" si="2"/>
        <v>42</v>
      </c>
      <c r="AB19" s="8">
        <f t="shared" si="3"/>
        <v>3.8181818181818183</v>
      </c>
      <c r="AC19" s="13">
        <v>7</v>
      </c>
    </row>
    <row r="20" spans="1:29" s="2" customFormat="1" ht="18.95" customHeight="1">
      <c r="A20" s="22">
        <v>17</v>
      </c>
      <c r="B20" s="69" t="s">
        <v>67</v>
      </c>
      <c r="C20" s="70">
        <v>83</v>
      </c>
      <c r="D20" s="70" t="s">
        <v>133</v>
      </c>
      <c r="E20" s="71">
        <v>82</v>
      </c>
      <c r="F20" s="71" t="s">
        <v>133</v>
      </c>
      <c r="G20" s="72">
        <v>60</v>
      </c>
      <c r="H20" s="72" t="s">
        <v>129</v>
      </c>
      <c r="I20" s="73">
        <v>90</v>
      </c>
      <c r="J20" s="73" t="s">
        <v>133</v>
      </c>
      <c r="K20" s="74">
        <v>87</v>
      </c>
      <c r="L20" s="74" t="s">
        <v>133</v>
      </c>
      <c r="M20" s="75">
        <v>75</v>
      </c>
      <c r="N20" s="75" t="s">
        <v>131</v>
      </c>
      <c r="O20" s="76">
        <v>85</v>
      </c>
      <c r="P20" s="76" t="s">
        <v>133</v>
      </c>
      <c r="Q20" s="77">
        <v>89</v>
      </c>
      <c r="R20" s="77" t="s">
        <v>133</v>
      </c>
      <c r="S20" s="78">
        <v>73</v>
      </c>
      <c r="T20" s="78" t="s">
        <v>132</v>
      </c>
      <c r="U20" s="79">
        <v>83</v>
      </c>
      <c r="V20" s="79" t="s">
        <v>133</v>
      </c>
      <c r="W20" s="80">
        <v>88</v>
      </c>
      <c r="X20" s="80" t="s">
        <v>133</v>
      </c>
      <c r="Y20" s="7">
        <f t="shared" si="0"/>
        <v>895</v>
      </c>
      <c r="Z20" s="8">
        <f t="shared" si="1"/>
        <v>81.36363636363636</v>
      </c>
      <c r="AA20" s="8">
        <f t="shared" si="2"/>
        <v>40.5</v>
      </c>
      <c r="AB20" s="8">
        <f t="shared" si="3"/>
        <v>3.6818181818181817</v>
      </c>
      <c r="AC20" s="13">
        <v>10</v>
      </c>
    </row>
    <row r="21" spans="1:29" s="2" customFormat="1" ht="18.95" customHeight="1">
      <c r="A21" s="22">
        <v>18</v>
      </c>
      <c r="B21" s="38" t="s">
        <v>112</v>
      </c>
      <c r="C21" s="70">
        <v>83</v>
      </c>
      <c r="D21" s="70" t="s">
        <v>133</v>
      </c>
      <c r="E21" s="71">
        <v>64</v>
      </c>
      <c r="F21" s="71" t="s">
        <v>129</v>
      </c>
      <c r="G21" s="72">
        <v>62</v>
      </c>
      <c r="H21" s="72" t="s">
        <v>129</v>
      </c>
      <c r="I21" s="73">
        <v>77</v>
      </c>
      <c r="J21" s="73" t="s">
        <v>131</v>
      </c>
      <c r="K21" s="74">
        <v>76</v>
      </c>
      <c r="L21" s="74" t="s">
        <v>131</v>
      </c>
      <c r="M21" s="75">
        <v>75</v>
      </c>
      <c r="N21" s="75" t="s">
        <v>131</v>
      </c>
      <c r="O21" s="76">
        <v>75</v>
      </c>
      <c r="P21" s="76" t="s">
        <v>131</v>
      </c>
      <c r="Q21" s="77">
        <v>88</v>
      </c>
      <c r="R21" s="77" t="s">
        <v>133</v>
      </c>
      <c r="S21" s="78">
        <v>68</v>
      </c>
      <c r="T21" s="78" t="s">
        <v>130</v>
      </c>
      <c r="U21" s="79">
        <v>79</v>
      </c>
      <c r="V21" s="79" t="s">
        <v>131</v>
      </c>
      <c r="W21" s="80">
        <v>83</v>
      </c>
      <c r="X21" s="80" t="s">
        <v>133</v>
      </c>
      <c r="Y21" s="7">
        <f t="shared" si="0"/>
        <v>830</v>
      </c>
      <c r="Z21" s="8">
        <f t="shared" si="1"/>
        <v>75.454545454545453</v>
      </c>
      <c r="AA21" s="8">
        <f t="shared" si="2"/>
        <v>36</v>
      </c>
      <c r="AB21" s="8">
        <f t="shared" si="3"/>
        <v>3.2727272727272729</v>
      </c>
      <c r="AC21" s="13">
        <v>14</v>
      </c>
    </row>
    <row r="22" spans="1:29" ht="18.95" customHeight="1">
      <c r="A22" s="23"/>
      <c r="B22" s="24" t="s">
        <v>3</v>
      </c>
      <c r="C22" s="19">
        <f>SUM(C4:C21)</f>
        <v>1459</v>
      </c>
      <c r="D22" s="19"/>
      <c r="E22" s="19">
        <f t="shared" ref="E22:Z22" si="4">SUM(E4:E21)</f>
        <v>1454</v>
      </c>
      <c r="F22" s="19"/>
      <c r="G22" s="19">
        <f t="shared" si="4"/>
        <v>1317</v>
      </c>
      <c r="H22" s="19"/>
      <c r="I22" s="19">
        <f t="shared" si="4"/>
        <v>1529</v>
      </c>
      <c r="J22" s="19"/>
      <c r="K22" s="19">
        <f t="shared" si="4"/>
        <v>1512</v>
      </c>
      <c r="L22" s="19"/>
      <c r="M22" s="19">
        <f t="shared" si="4"/>
        <v>1347</v>
      </c>
      <c r="N22" s="19"/>
      <c r="O22" s="19">
        <f t="shared" si="4"/>
        <v>1484</v>
      </c>
      <c r="P22" s="19"/>
      <c r="Q22" s="19">
        <f t="shared" si="4"/>
        <v>1558</v>
      </c>
      <c r="R22" s="19"/>
      <c r="S22" s="19">
        <f t="shared" si="4"/>
        <v>1359</v>
      </c>
      <c r="T22" s="19"/>
      <c r="U22" s="19">
        <f t="shared" si="4"/>
        <v>1462</v>
      </c>
      <c r="V22" s="19"/>
      <c r="W22" s="19">
        <f t="shared" si="4"/>
        <v>1530</v>
      </c>
      <c r="X22" s="19"/>
      <c r="Y22" s="19"/>
      <c r="Z22" s="19">
        <f t="shared" si="4"/>
        <v>1455.5454545454543</v>
      </c>
      <c r="AA22" s="9"/>
      <c r="AB22" s="9"/>
      <c r="AC22" s="9"/>
    </row>
    <row r="23" spans="1:29" ht="18.95" customHeight="1">
      <c r="A23" s="23"/>
      <c r="B23" s="25" t="s">
        <v>4</v>
      </c>
      <c r="C23" s="8">
        <f>C22/18</f>
        <v>81.055555555555557</v>
      </c>
      <c r="D23" s="8"/>
      <c r="E23" s="8">
        <f t="shared" ref="E23:Z23" si="5">E22/18</f>
        <v>80.777777777777771</v>
      </c>
      <c r="F23" s="8"/>
      <c r="G23" s="8">
        <f t="shared" si="5"/>
        <v>73.166666666666671</v>
      </c>
      <c r="H23" s="8"/>
      <c r="I23" s="8">
        <f t="shared" si="5"/>
        <v>84.944444444444443</v>
      </c>
      <c r="J23" s="8"/>
      <c r="K23" s="8">
        <f t="shared" si="5"/>
        <v>84</v>
      </c>
      <c r="L23" s="8"/>
      <c r="M23" s="8">
        <f t="shared" si="5"/>
        <v>74.833333333333329</v>
      </c>
      <c r="N23" s="8"/>
      <c r="O23" s="8">
        <f t="shared" si="5"/>
        <v>82.444444444444443</v>
      </c>
      <c r="P23" s="8"/>
      <c r="Q23" s="8">
        <f t="shared" si="5"/>
        <v>86.555555555555557</v>
      </c>
      <c r="R23" s="8"/>
      <c r="S23" s="8">
        <f t="shared" si="5"/>
        <v>75.5</v>
      </c>
      <c r="T23" s="8"/>
      <c r="U23" s="8">
        <f t="shared" si="5"/>
        <v>81.222222222222229</v>
      </c>
      <c r="V23" s="8"/>
      <c r="W23" s="8">
        <f t="shared" si="5"/>
        <v>85</v>
      </c>
      <c r="X23" s="8"/>
      <c r="Y23" s="8"/>
      <c r="Z23" s="8">
        <f t="shared" si="5"/>
        <v>80.863636363636346</v>
      </c>
      <c r="AA23" s="8"/>
      <c r="AB23" s="8"/>
      <c r="AC23" s="9"/>
    </row>
    <row r="24" spans="1:29" ht="18.95" customHeight="1"/>
    <row r="25" spans="1:29" ht="18.95" customHeight="1"/>
    <row r="26" spans="1:29" ht="18.95" customHeight="1"/>
    <row r="27" spans="1:29" ht="18.95" customHeight="1"/>
    <row r="28" spans="1:29" ht="18.95" customHeight="1"/>
    <row r="29" spans="1:29" ht="18.95" customHeight="1"/>
    <row r="30" spans="1:29" ht="18.95" customHeight="1"/>
  </sheetData>
  <mergeCells count="16">
    <mergeCell ref="W2:X2"/>
    <mergeCell ref="A1:AC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A2:A3"/>
    <mergeCell ref="B2:B3"/>
    <mergeCell ref="Z2:Z3"/>
    <mergeCell ref="AA2:AA3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9"/>
  <sheetViews>
    <sheetView workbookViewId="0">
      <selection activeCell="Y6" sqref="Y6"/>
    </sheetView>
  </sheetViews>
  <sheetFormatPr defaultRowHeight="21.75"/>
  <cols>
    <col min="1" max="1" width="4" customWidth="1"/>
    <col min="2" max="2" width="19.5703125" customWidth="1"/>
    <col min="3" max="26" width="4.28515625" customWidth="1"/>
    <col min="27" max="27" width="5.28515625" customWidth="1"/>
    <col min="28" max="29" width="4.42578125" customWidth="1"/>
  </cols>
  <sheetData>
    <row r="1" spans="1:29" ht="25.5">
      <c r="A1" s="114" t="s">
        <v>111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</row>
    <row r="2" spans="1:29" ht="18.95" customHeight="1">
      <c r="A2" s="115" t="s">
        <v>0</v>
      </c>
      <c r="B2" s="115" t="s">
        <v>1</v>
      </c>
      <c r="C2" s="117" t="s">
        <v>5</v>
      </c>
      <c r="D2" s="118"/>
      <c r="E2" s="119" t="s">
        <v>6</v>
      </c>
      <c r="F2" s="118"/>
      <c r="G2" s="119" t="s">
        <v>7</v>
      </c>
      <c r="H2" s="118"/>
      <c r="I2" s="119" t="s">
        <v>8</v>
      </c>
      <c r="J2" s="118"/>
      <c r="K2" s="119" t="s">
        <v>16</v>
      </c>
      <c r="L2" s="118"/>
      <c r="M2" s="119" t="s">
        <v>11</v>
      </c>
      <c r="N2" s="118"/>
      <c r="O2" s="119" t="s">
        <v>12</v>
      </c>
      <c r="P2" s="118"/>
      <c r="Q2" s="119" t="s">
        <v>9</v>
      </c>
      <c r="R2" s="118"/>
      <c r="S2" s="119" t="s">
        <v>10</v>
      </c>
      <c r="T2" s="118"/>
      <c r="U2" s="119" t="s">
        <v>17</v>
      </c>
      <c r="V2" s="118"/>
      <c r="W2" s="119" t="s">
        <v>49</v>
      </c>
      <c r="X2" s="118"/>
      <c r="Y2" s="14" t="s">
        <v>3</v>
      </c>
      <c r="Z2" s="120" t="s">
        <v>13</v>
      </c>
      <c r="AA2" s="120" t="s">
        <v>3</v>
      </c>
      <c r="AB2" s="15" t="s">
        <v>2</v>
      </c>
      <c r="AC2" s="16" t="s">
        <v>15</v>
      </c>
    </row>
    <row r="3" spans="1:29" ht="18.95" customHeight="1">
      <c r="A3" s="116"/>
      <c r="B3" s="116"/>
      <c r="C3" s="15">
        <v>100</v>
      </c>
      <c r="D3" s="15" t="s">
        <v>2</v>
      </c>
      <c r="E3" s="15">
        <v>100</v>
      </c>
      <c r="F3" s="15" t="s">
        <v>2</v>
      </c>
      <c r="G3" s="15">
        <v>100</v>
      </c>
      <c r="H3" s="15" t="s">
        <v>2</v>
      </c>
      <c r="I3" s="15">
        <v>100</v>
      </c>
      <c r="J3" s="15" t="s">
        <v>2</v>
      </c>
      <c r="K3" s="15">
        <v>100</v>
      </c>
      <c r="L3" s="15" t="s">
        <v>2</v>
      </c>
      <c r="M3" s="15">
        <v>100</v>
      </c>
      <c r="N3" s="15" t="s">
        <v>2</v>
      </c>
      <c r="O3" s="15">
        <v>100</v>
      </c>
      <c r="P3" s="15" t="s">
        <v>2</v>
      </c>
      <c r="Q3" s="15">
        <v>100</v>
      </c>
      <c r="R3" s="15" t="s">
        <v>2</v>
      </c>
      <c r="S3" s="15">
        <v>100</v>
      </c>
      <c r="T3" s="15" t="s">
        <v>2</v>
      </c>
      <c r="U3" s="15">
        <v>100</v>
      </c>
      <c r="V3" s="15" t="s">
        <v>2</v>
      </c>
      <c r="W3" s="15">
        <v>100</v>
      </c>
      <c r="X3" s="15" t="s">
        <v>2</v>
      </c>
      <c r="Y3" s="14">
        <v>1100</v>
      </c>
      <c r="Z3" s="121"/>
      <c r="AA3" s="121"/>
      <c r="AB3" s="20" t="s">
        <v>4</v>
      </c>
      <c r="AC3" s="20" t="s">
        <v>14</v>
      </c>
    </row>
    <row r="4" spans="1:29" s="2" customFormat="1" ht="16.5" customHeight="1">
      <c r="A4" s="21">
        <v>1</v>
      </c>
      <c r="B4" s="10" t="s">
        <v>18</v>
      </c>
      <c r="C4" s="81">
        <v>78</v>
      </c>
      <c r="D4" s="81" t="s">
        <v>131</v>
      </c>
      <c r="E4" s="82">
        <v>78</v>
      </c>
      <c r="F4" s="82" t="s">
        <v>131</v>
      </c>
      <c r="G4" s="83">
        <v>73</v>
      </c>
      <c r="H4" s="83" t="s">
        <v>132</v>
      </c>
      <c r="I4" s="84">
        <v>72</v>
      </c>
      <c r="J4" s="84" t="s">
        <v>132</v>
      </c>
      <c r="K4" s="85">
        <v>74</v>
      </c>
      <c r="L4" s="85" t="s">
        <v>132</v>
      </c>
      <c r="M4" s="86">
        <v>76</v>
      </c>
      <c r="N4" s="86" t="s">
        <v>131</v>
      </c>
      <c r="O4" s="87">
        <v>74</v>
      </c>
      <c r="P4" s="87" t="s">
        <v>132</v>
      </c>
      <c r="Q4" s="88">
        <v>85</v>
      </c>
      <c r="R4" s="88" t="s">
        <v>133</v>
      </c>
      <c r="S4" s="89">
        <v>65</v>
      </c>
      <c r="T4" s="89" t="s">
        <v>130</v>
      </c>
      <c r="U4" s="90">
        <v>77</v>
      </c>
      <c r="V4" s="90" t="s">
        <v>131</v>
      </c>
      <c r="W4" s="91">
        <v>72</v>
      </c>
      <c r="X4" s="91" t="s">
        <v>132</v>
      </c>
      <c r="Y4" s="7">
        <f>C4+E4+G4+I4+K4+M4+O4+Q4+S4+U4+W4</f>
        <v>824</v>
      </c>
      <c r="Z4" s="8">
        <f>Y4/11</f>
        <v>74.909090909090907</v>
      </c>
      <c r="AA4" s="8">
        <f>D4+F4+H4+J4+L4+N4+P4+R4+T4+V4+X4</f>
        <v>35.5</v>
      </c>
      <c r="AB4" s="8">
        <f>AA4/11</f>
        <v>3.2272727272727271</v>
      </c>
      <c r="AC4" s="13">
        <v>20</v>
      </c>
    </row>
    <row r="5" spans="1:29" s="2" customFormat="1" ht="16.5" customHeight="1">
      <c r="A5" s="22">
        <v>2</v>
      </c>
      <c r="B5" s="10" t="s">
        <v>19</v>
      </c>
      <c r="C5" s="81">
        <v>78</v>
      </c>
      <c r="D5" s="81" t="s">
        <v>131</v>
      </c>
      <c r="E5" s="82">
        <v>82</v>
      </c>
      <c r="F5" s="82" t="s">
        <v>133</v>
      </c>
      <c r="G5" s="83">
        <v>78</v>
      </c>
      <c r="H5" s="83" t="s">
        <v>131</v>
      </c>
      <c r="I5" s="84">
        <v>85</v>
      </c>
      <c r="J5" s="84" t="s">
        <v>133</v>
      </c>
      <c r="K5" s="85">
        <v>85</v>
      </c>
      <c r="L5" s="85" t="s">
        <v>133</v>
      </c>
      <c r="M5" s="86">
        <v>87</v>
      </c>
      <c r="N5" s="86" t="s">
        <v>133</v>
      </c>
      <c r="O5" s="87">
        <v>88</v>
      </c>
      <c r="P5" s="87" t="s">
        <v>133</v>
      </c>
      <c r="Q5" s="88">
        <v>82</v>
      </c>
      <c r="R5" s="88" t="s">
        <v>133</v>
      </c>
      <c r="S5" s="89">
        <v>74</v>
      </c>
      <c r="T5" s="89" t="s">
        <v>132</v>
      </c>
      <c r="U5" s="90">
        <v>79</v>
      </c>
      <c r="V5" s="90" t="s">
        <v>131</v>
      </c>
      <c r="W5" s="91">
        <v>87</v>
      </c>
      <c r="X5" s="91" t="s">
        <v>133</v>
      </c>
      <c r="Y5" s="7">
        <f t="shared" ref="Y5:Y24" si="0">C5+E5+G5+I5+K5+M5+O5+Q5+S5+U5+W5</f>
        <v>905</v>
      </c>
      <c r="Z5" s="8">
        <f t="shared" ref="Z5:Z24" si="1">Y5/11</f>
        <v>82.272727272727266</v>
      </c>
      <c r="AA5" s="8">
        <f t="shared" ref="AA5:AA24" si="2">D5+F5+H5+J5+L5+N5+P5+R5+T5+V5+X5</f>
        <v>41.5</v>
      </c>
      <c r="AB5" s="8">
        <f t="shared" ref="AB5:AB24" si="3">AA5/11</f>
        <v>3.7727272727272729</v>
      </c>
      <c r="AC5" s="13">
        <v>14</v>
      </c>
    </row>
    <row r="6" spans="1:29" s="2" customFormat="1" ht="16.5" customHeight="1">
      <c r="A6" s="22">
        <v>3</v>
      </c>
      <c r="B6" s="10" t="s">
        <v>35</v>
      </c>
      <c r="C6" s="81">
        <v>79</v>
      </c>
      <c r="D6" s="81" t="s">
        <v>131</v>
      </c>
      <c r="E6" s="82">
        <v>78</v>
      </c>
      <c r="F6" s="82" t="s">
        <v>131</v>
      </c>
      <c r="G6" s="83">
        <v>84</v>
      </c>
      <c r="H6" s="83" t="s">
        <v>133</v>
      </c>
      <c r="I6" s="84">
        <v>85</v>
      </c>
      <c r="J6" s="84" t="s">
        <v>133</v>
      </c>
      <c r="K6" s="85">
        <v>86</v>
      </c>
      <c r="L6" s="85" t="s">
        <v>133</v>
      </c>
      <c r="M6" s="86">
        <v>80</v>
      </c>
      <c r="N6" s="86" t="s">
        <v>133</v>
      </c>
      <c r="O6" s="87">
        <v>87</v>
      </c>
      <c r="P6" s="87" t="s">
        <v>133</v>
      </c>
      <c r="Q6" s="88">
        <v>82</v>
      </c>
      <c r="R6" s="88" t="s">
        <v>133</v>
      </c>
      <c r="S6" s="89">
        <v>82</v>
      </c>
      <c r="T6" s="89" t="s">
        <v>133</v>
      </c>
      <c r="U6" s="90">
        <v>81</v>
      </c>
      <c r="V6" s="90" t="s">
        <v>133</v>
      </c>
      <c r="W6" s="91">
        <v>85</v>
      </c>
      <c r="X6" s="91" t="s">
        <v>133</v>
      </c>
      <c r="Y6" s="7">
        <f t="shared" si="0"/>
        <v>909</v>
      </c>
      <c r="Z6" s="8">
        <f t="shared" si="1"/>
        <v>82.63636363636364</v>
      </c>
      <c r="AA6" s="8">
        <f t="shared" si="2"/>
        <v>43</v>
      </c>
      <c r="AB6" s="8">
        <f t="shared" si="3"/>
        <v>3.9090909090909092</v>
      </c>
      <c r="AC6" s="13">
        <v>13</v>
      </c>
    </row>
    <row r="7" spans="1:29" s="2" customFormat="1" ht="16.5" customHeight="1">
      <c r="A7" s="22">
        <v>4</v>
      </c>
      <c r="B7" s="10" t="s">
        <v>36</v>
      </c>
      <c r="C7" s="81">
        <v>85</v>
      </c>
      <c r="D7" s="81" t="s">
        <v>133</v>
      </c>
      <c r="E7" s="82">
        <v>78</v>
      </c>
      <c r="F7" s="82" t="s">
        <v>131</v>
      </c>
      <c r="G7" s="83">
        <v>66</v>
      </c>
      <c r="H7" s="83" t="s">
        <v>130</v>
      </c>
      <c r="I7" s="84">
        <v>89</v>
      </c>
      <c r="J7" s="84" t="s">
        <v>133</v>
      </c>
      <c r="K7" s="85">
        <v>88</v>
      </c>
      <c r="L7" s="85" t="s">
        <v>133</v>
      </c>
      <c r="M7" s="86">
        <v>75</v>
      </c>
      <c r="N7" s="86" t="s">
        <v>131</v>
      </c>
      <c r="O7" s="87">
        <v>91</v>
      </c>
      <c r="P7" s="87" t="s">
        <v>133</v>
      </c>
      <c r="Q7" s="88">
        <v>86</v>
      </c>
      <c r="R7" s="88" t="s">
        <v>133</v>
      </c>
      <c r="S7" s="89">
        <v>80</v>
      </c>
      <c r="T7" s="89" t="s">
        <v>133</v>
      </c>
      <c r="U7" s="90">
        <v>87</v>
      </c>
      <c r="V7" s="90" t="s">
        <v>133</v>
      </c>
      <c r="W7" s="91">
        <v>90</v>
      </c>
      <c r="X7" s="91" t="s">
        <v>133</v>
      </c>
      <c r="Y7" s="7">
        <f t="shared" si="0"/>
        <v>915</v>
      </c>
      <c r="Z7" s="8">
        <f t="shared" si="1"/>
        <v>83.181818181818187</v>
      </c>
      <c r="AA7" s="8">
        <f t="shared" si="2"/>
        <v>41.5</v>
      </c>
      <c r="AB7" s="8">
        <f t="shared" si="3"/>
        <v>3.7727272727272729</v>
      </c>
      <c r="AC7" s="13">
        <v>12</v>
      </c>
    </row>
    <row r="8" spans="1:29" s="2" customFormat="1" ht="16.5" customHeight="1">
      <c r="A8" s="22">
        <v>5</v>
      </c>
      <c r="B8" s="10" t="s">
        <v>88</v>
      </c>
      <c r="C8" s="81">
        <v>78</v>
      </c>
      <c r="D8" s="81" t="s">
        <v>131</v>
      </c>
      <c r="E8" s="82">
        <v>82</v>
      </c>
      <c r="F8" s="82" t="s">
        <v>133</v>
      </c>
      <c r="G8" s="83">
        <v>53</v>
      </c>
      <c r="H8" s="83" t="s">
        <v>128</v>
      </c>
      <c r="I8" s="84">
        <v>70</v>
      </c>
      <c r="J8" s="84" t="s">
        <v>132</v>
      </c>
      <c r="K8" s="85">
        <v>70</v>
      </c>
      <c r="L8" s="85" t="s">
        <v>132</v>
      </c>
      <c r="M8" s="86">
        <v>60</v>
      </c>
      <c r="N8" s="86" t="s">
        <v>129</v>
      </c>
      <c r="O8" s="87">
        <v>70</v>
      </c>
      <c r="P8" s="87" t="s">
        <v>132</v>
      </c>
      <c r="Q8" s="88">
        <v>85</v>
      </c>
      <c r="R8" s="88" t="s">
        <v>133</v>
      </c>
      <c r="S8" s="89">
        <v>70</v>
      </c>
      <c r="T8" s="89" t="s">
        <v>132</v>
      </c>
      <c r="U8" s="90">
        <v>79</v>
      </c>
      <c r="V8" s="90" t="s">
        <v>131</v>
      </c>
      <c r="W8" s="91">
        <v>70</v>
      </c>
      <c r="X8" s="91" t="s">
        <v>132</v>
      </c>
      <c r="Y8" s="7">
        <f t="shared" si="0"/>
        <v>787</v>
      </c>
      <c r="Z8" s="8">
        <f t="shared" si="1"/>
        <v>71.545454545454547</v>
      </c>
      <c r="AA8" s="8">
        <f t="shared" si="2"/>
        <v>33</v>
      </c>
      <c r="AB8" s="8">
        <f t="shared" si="3"/>
        <v>3</v>
      </c>
      <c r="AC8" s="13">
        <v>21</v>
      </c>
    </row>
    <row r="9" spans="1:29" s="2" customFormat="1" ht="16.5" customHeight="1">
      <c r="A9" s="31">
        <v>6</v>
      </c>
      <c r="B9" s="10" t="s">
        <v>38</v>
      </c>
      <c r="C9" s="81">
        <v>81</v>
      </c>
      <c r="D9" s="81" t="s">
        <v>133</v>
      </c>
      <c r="E9" s="82">
        <v>81</v>
      </c>
      <c r="F9" s="82" t="s">
        <v>133</v>
      </c>
      <c r="G9" s="83">
        <v>75</v>
      </c>
      <c r="H9" s="83" t="s">
        <v>131</v>
      </c>
      <c r="I9" s="84">
        <v>78</v>
      </c>
      <c r="J9" s="84" t="s">
        <v>131</v>
      </c>
      <c r="K9" s="85">
        <v>78</v>
      </c>
      <c r="L9" s="85" t="s">
        <v>131</v>
      </c>
      <c r="M9" s="86">
        <v>72</v>
      </c>
      <c r="N9" s="86" t="s">
        <v>132</v>
      </c>
      <c r="O9" s="87">
        <v>78</v>
      </c>
      <c r="P9" s="87" t="s">
        <v>131</v>
      </c>
      <c r="Q9" s="88">
        <v>83</v>
      </c>
      <c r="R9" s="88" t="s">
        <v>133</v>
      </c>
      <c r="S9" s="89">
        <v>77</v>
      </c>
      <c r="T9" s="89" t="s">
        <v>131</v>
      </c>
      <c r="U9" s="90">
        <v>81</v>
      </c>
      <c r="V9" s="90" t="s">
        <v>133</v>
      </c>
      <c r="W9" s="91">
        <v>84</v>
      </c>
      <c r="X9" s="91" t="s">
        <v>133</v>
      </c>
      <c r="Y9" s="7">
        <f t="shared" si="0"/>
        <v>868</v>
      </c>
      <c r="Z9" s="8">
        <f t="shared" si="1"/>
        <v>78.909090909090907</v>
      </c>
      <c r="AA9" s="8">
        <f t="shared" si="2"/>
        <v>40.5</v>
      </c>
      <c r="AB9" s="8">
        <f t="shared" si="3"/>
        <v>3.6818181818181817</v>
      </c>
      <c r="AC9" s="13">
        <v>17</v>
      </c>
    </row>
    <row r="10" spans="1:29" s="2" customFormat="1" ht="16.5" customHeight="1">
      <c r="A10" s="22">
        <v>7</v>
      </c>
      <c r="B10" s="10" t="s">
        <v>39</v>
      </c>
      <c r="C10" s="81">
        <v>83</v>
      </c>
      <c r="D10" s="81" t="s">
        <v>133</v>
      </c>
      <c r="E10" s="82">
        <v>76</v>
      </c>
      <c r="F10" s="82" t="s">
        <v>131</v>
      </c>
      <c r="G10" s="83">
        <v>76</v>
      </c>
      <c r="H10" s="83" t="s">
        <v>131</v>
      </c>
      <c r="I10" s="84">
        <v>75</v>
      </c>
      <c r="J10" s="84" t="s">
        <v>131</v>
      </c>
      <c r="K10" s="85">
        <v>74</v>
      </c>
      <c r="L10" s="85" t="s">
        <v>132</v>
      </c>
      <c r="M10" s="86">
        <v>78</v>
      </c>
      <c r="N10" s="86" t="s">
        <v>131</v>
      </c>
      <c r="O10" s="87">
        <v>75</v>
      </c>
      <c r="P10" s="87" t="s">
        <v>131</v>
      </c>
      <c r="Q10" s="88">
        <v>83</v>
      </c>
      <c r="R10" s="88" t="s">
        <v>133</v>
      </c>
      <c r="S10" s="89">
        <v>75</v>
      </c>
      <c r="T10" s="89" t="s">
        <v>131</v>
      </c>
      <c r="U10" s="90">
        <v>85</v>
      </c>
      <c r="V10" s="90" t="s">
        <v>133</v>
      </c>
      <c r="W10" s="91">
        <v>75</v>
      </c>
      <c r="X10" s="91" t="s">
        <v>131</v>
      </c>
      <c r="Y10" s="7">
        <f t="shared" si="0"/>
        <v>855</v>
      </c>
      <c r="Z10" s="8">
        <f t="shared" si="1"/>
        <v>77.727272727272734</v>
      </c>
      <c r="AA10" s="8">
        <f t="shared" si="2"/>
        <v>39.5</v>
      </c>
      <c r="AB10" s="8">
        <f t="shared" si="3"/>
        <v>3.5909090909090908</v>
      </c>
      <c r="AC10" s="13">
        <v>19</v>
      </c>
    </row>
    <row r="11" spans="1:29" s="2" customFormat="1" ht="16.5" customHeight="1">
      <c r="A11" s="22">
        <v>8</v>
      </c>
      <c r="B11" s="10" t="s">
        <v>40</v>
      </c>
      <c r="C11" s="81">
        <v>83</v>
      </c>
      <c r="D11" s="81" t="s">
        <v>133</v>
      </c>
      <c r="E11" s="82">
        <v>83</v>
      </c>
      <c r="F11" s="82" t="s">
        <v>133</v>
      </c>
      <c r="G11" s="83">
        <v>77</v>
      </c>
      <c r="H11" s="83" t="s">
        <v>131</v>
      </c>
      <c r="I11" s="84">
        <v>86</v>
      </c>
      <c r="J11" s="84" t="s">
        <v>133</v>
      </c>
      <c r="K11" s="85">
        <v>85</v>
      </c>
      <c r="L11" s="85" t="s">
        <v>133</v>
      </c>
      <c r="M11" s="86">
        <v>81</v>
      </c>
      <c r="N11" s="86" t="s">
        <v>133</v>
      </c>
      <c r="O11" s="87">
        <v>88</v>
      </c>
      <c r="P11" s="87" t="s">
        <v>133</v>
      </c>
      <c r="Q11" s="88">
        <v>86</v>
      </c>
      <c r="R11" s="88" t="s">
        <v>133</v>
      </c>
      <c r="S11" s="89">
        <v>81</v>
      </c>
      <c r="T11" s="89" t="s">
        <v>133</v>
      </c>
      <c r="U11" s="90">
        <v>82</v>
      </c>
      <c r="V11" s="90" t="s">
        <v>133</v>
      </c>
      <c r="W11" s="91">
        <v>88</v>
      </c>
      <c r="X11" s="91" t="s">
        <v>133</v>
      </c>
      <c r="Y11" s="7">
        <f t="shared" si="0"/>
        <v>920</v>
      </c>
      <c r="Z11" s="8">
        <f t="shared" si="1"/>
        <v>83.63636363636364</v>
      </c>
      <c r="AA11" s="8">
        <f t="shared" si="2"/>
        <v>43.5</v>
      </c>
      <c r="AB11" s="8">
        <f t="shared" si="3"/>
        <v>3.9545454545454546</v>
      </c>
      <c r="AC11" s="13">
        <v>11</v>
      </c>
    </row>
    <row r="12" spans="1:29" s="2" customFormat="1" ht="16.5" customHeight="1">
      <c r="A12" s="22">
        <v>9</v>
      </c>
      <c r="B12" s="10" t="s">
        <v>32</v>
      </c>
      <c r="C12" s="81">
        <v>89</v>
      </c>
      <c r="D12" s="81" t="s">
        <v>133</v>
      </c>
      <c r="E12" s="82">
        <v>83</v>
      </c>
      <c r="F12" s="82" t="s">
        <v>133</v>
      </c>
      <c r="G12" s="83">
        <v>81</v>
      </c>
      <c r="H12" s="83" t="s">
        <v>133</v>
      </c>
      <c r="I12" s="84">
        <v>88</v>
      </c>
      <c r="J12" s="84" t="s">
        <v>133</v>
      </c>
      <c r="K12" s="85">
        <v>87</v>
      </c>
      <c r="L12" s="85" t="s">
        <v>133</v>
      </c>
      <c r="M12" s="86">
        <v>88</v>
      </c>
      <c r="N12" s="86" t="s">
        <v>133</v>
      </c>
      <c r="O12" s="87">
        <v>93</v>
      </c>
      <c r="P12" s="87" t="s">
        <v>133</v>
      </c>
      <c r="Q12" s="88">
        <v>86</v>
      </c>
      <c r="R12" s="88" t="s">
        <v>133</v>
      </c>
      <c r="S12" s="89">
        <v>79</v>
      </c>
      <c r="T12" s="89" t="s">
        <v>131</v>
      </c>
      <c r="U12" s="90">
        <v>86</v>
      </c>
      <c r="V12" s="90" t="s">
        <v>133</v>
      </c>
      <c r="W12" s="91">
        <v>89</v>
      </c>
      <c r="X12" s="91" t="s">
        <v>133</v>
      </c>
      <c r="Y12" s="7">
        <f t="shared" si="0"/>
        <v>949</v>
      </c>
      <c r="Z12" s="8">
        <f t="shared" si="1"/>
        <v>86.272727272727266</v>
      </c>
      <c r="AA12" s="8">
        <f t="shared" si="2"/>
        <v>43.5</v>
      </c>
      <c r="AB12" s="8">
        <f t="shared" si="3"/>
        <v>3.9545454545454546</v>
      </c>
      <c r="AC12" s="13">
        <v>8</v>
      </c>
    </row>
    <row r="13" spans="1:29" s="2" customFormat="1" ht="16.5" customHeight="1">
      <c r="A13" s="31">
        <v>10</v>
      </c>
      <c r="B13" s="10" t="s">
        <v>33</v>
      </c>
      <c r="C13" s="81">
        <v>83</v>
      </c>
      <c r="D13" s="81" t="s">
        <v>133</v>
      </c>
      <c r="E13" s="82">
        <v>86</v>
      </c>
      <c r="F13" s="82" t="s">
        <v>133</v>
      </c>
      <c r="G13" s="83">
        <v>80</v>
      </c>
      <c r="H13" s="83" t="s">
        <v>133</v>
      </c>
      <c r="I13" s="84">
        <v>87</v>
      </c>
      <c r="J13" s="84" t="s">
        <v>133</v>
      </c>
      <c r="K13" s="85">
        <v>86</v>
      </c>
      <c r="L13" s="85" t="s">
        <v>133</v>
      </c>
      <c r="M13" s="86">
        <v>84</v>
      </c>
      <c r="N13" s="86" t="s">
        <v>133</v>
      </c>
      <c r="O13" s="87">
        <v>90</v>
      </c>
      <c r="P13" s="87" t="s">
        <v>133</v>
      </c>
      <c r="Q13" s="88">
        <v>86</v>
      </c>
      <c r="R13" s="88" t="s">
        <v>133</v>
      </c>
      <c r="S13" s="89">
        <v>79</v>
      </c>
      <c r="T13" s="89" t="s">
        <v>131</v>
      </c>
      <c r="U13" s="90">
        <v>83</v>
      </c>
      <c r="V13" s="90" t="s">
        <v>133</v>
      </c>
      <c r="W13" s="91">
        <v>88</v>
      </c>
      <c r="X13" s="91" t="s">
        <v>133</v>
      </c>
      <c r="Y13" s="7">
        <f t="shared" si="0"/>
        <v>932</v>
      </c>
      <c r="Z13" s="8">
        <f t="shared" si="1"/>
        <v>84.727272727272734</v>
      </c>
      <c r="AA13" s="8">
        <f t="shared" si="2"/>
        <v>43.5</v>
      </c>
      <c r="AB13" s="8">
        <f t="shared" si="3"/>
        <v>3.9545454545454546</v>
      </c>
      <c r="AC13" s="13">
        <v>10</v>
      </c>
    </row>
    <row r="14" spans="1:29" s="2" customFormat="1" ht="16.5" customHeight="1">
      <c r="A14" s="22">
        <v>11</v>
      </c>
      <c r="B14" s="10" t="s">
        <v>42</v>
      </c>
      <c r="C14" s="81">
        <v>83</v>
      </c>
      <c r="D14" s="81" t="s">
        <v>133</v>
      </c>
      <c r="E14" s="82">
        <v>78</v>
      </c>
      <c r="F14" s="82" t="s">
        <v>131</v>
      </c>
      <c r="G14" s="83">
        <v>85</v>
      </c>
      <c r="H14" s="83" t="s">
        <v>133</v>
      </c>
      <c r="I14" s="84">
        <v>78</v>
      </c>
      <c r="J14" s="84" t="s">
        <v>131</v>
      </c>
      <c r="K14" s="85">
        <v>82</v>
      </c>
      <c r="L14" s="85" t="s">
        <v>133</v>
      </c>
      <c r="M14" s="86">
        <v>78</v>
      </c>
      <c r="N14" s="86" t="s">
        <v>131</v>
      </c>
      <c r="O14" s="87">
        <v>84</v>
      </c>
      <c r="P14" s="87" t="s">
        <v>133</v>
      </c>
      <c r="Q14" s="88">
        <v>86</v>
      </c>
      <c r="R14" s="88" t="s">
        <v>133</v>
      </c>
      <c r="S14" s="89">
        <v>81</v>
      </c>
      <c r="T14" s="89" t="s">
        <v>133</v>
      </c>
      <c r="U14" s="90">
        <v>83</v>
      </c>
      <c r="V14" s="90" t="s">
        <v>133</v>
      </c>
      <c r="W14" s="91">
        <v>82</v>
      </c>
      <c r="X14" s="91" t="s">
        <v>133</v>
      </c>
      <c r="Y14" s="7">
        <f t="shared" si="0"/>
        <v>900</v>
      </c>
      <c r="Z14" s="8">
        <f t="shared" si="1"/>
        <v>81.818181818181813</v>
      </c>
      <c r="AA14" s="8">
        <f t="shared" si="2"/>
        <v>42.5</v>
      </c>
      <c r="AB14" s="8">
        <f t="shared" si="3"/>
        <v>3.8636363636363638</v>
      </c>
      <c r="AC14" s="13">
        <v>15</v>
      </c>
    </row>
    <row r="15" spans="1:29" s="2" customFormat="1" ht="16.5" customHeight="1">
      <c r="A15" s="22">
        <v>12</v>
      </c>
      <c r="B15" s="10" t="s">
        <v>43</v>
      </c>
      <c r="C15" s="81">
        <v>92</v>
      </c>
      <c r="D15" s="81" t="s">
        <v>133</v>
      </c>
      <c r="E15" s="82">
        <v>81</v>
      </c>
      <c r="F15" s="82" t="s">
        <v>133</v>
      </c>
      <c r="G15" s="83">
        <v>88</v>
      </c>
      <c r="H15" s="83" t="s">
        <v>133</v>
      </c>
      <c r="I15" s="84">
        <v>91</v>
      </c>
      <c r="J15" s="84" t="s">
        <v>133</v>
      </c>
      <c r="K15" s="85">
        <v>96</v>
      </c>
      <c r="L15" s="85" t="s">
        <v>133</v>
      </c>
      <c r="M15" s="86">
        <v>89</v>
      </c>
      <c r="N15" s="86" t="s">
        <v>133</v>
      </c>
      <c r="O15" s="87">
        <v>92</v>
      </c>
      <c r="P15" s="87" t="s">
        <v>133</v>
      </c>
      <c r="Q15" s="88">
        <v>87</v>
      </c>
      <c r="R15" s="88" t="s">
        <v>133</v>
      </c>
      <c r="S15" s="89">
        <v>90</v>
      </c>
      <c r="T15" s="89" t="s">
        <v>133</v>
      </c>
      <c r="U15" s="90">
        <v>91</v>
      </c>
      <c r="V15" s="90" t="s">
        <v>133</v>
      </c>
      <c r="W15" s="91">
        <v>96</v>
      </c>
      <c r="X15" s="91" t="s">
        <v>133</v>
      </c>
      <c r="Y15" s="7">
        <f t="shared" si="0"/>
        <v>993</v>
      </c>
      <c r="Z15" s="8">
        <f t="shared" si="1"/>
        <v>90.272727272727266</v>
      </c>
      <c r="AA15" s="8">
        <f t="shared" si="2"/>
        <v>44</v>
      </c>
      <c r="AB15" s="8">
        <f t="shared" si="3"/>
        <v>4</v>
      </c>
      <c r="AC15" s="13">
        <v>3</v>
      </c>
    </row>
    <row r="16" spans="1:29" s="2" customFormat="1" ht="16.5" customHeight="1">
      <c r="A16" s="22">
        <v>13</v>
      </c>
      <c r="B16" s="10" t="s">
        <v>44</v>
      </c>
      <c r="C16" s="81">
        <v>78</v>
      </c>
      <c r="D16" s="81" t="s">
        <v>131</v>
      </c>
      <c r="E16" s="82">
        <v>78</v>
      </c>
      <c r="F16" s="82" t="s">
        <v>131</v>
      </c>
      <c r="G16" s="83">
        <v>60</v>
      </c>
      <c r="H16" s="83" t="s">
        <v>129</v>
      </c>
      <c r="I16" s="84">
        <v>86</v>
      </c>
      <c r="J16" s="84" t="s">
        <v>133</v>
      </c>
      <c r="K16" s="85">
        <v>85</v>
      </c>
      <c r="L16" s="85" t="s">
        <v>133</v>
      </c>
      <c r="M16" s="86">
        <v>72</v>
      </c>
      <c r="N16" s="86" t="s">
        <v>132</v>
      </c>
      <c r="O16" s="87">
        <v>88</v>
      </c>
      <c r="P16" s="87" t="s">
        <v>133</v>
      </c>
      <c r="Q16" s="88">
        <v>86</v>
      </c>
      <c r="R16" s="88" t="s">
        <v>133</v>
      </c>
      <c r="S16" s="89">
        <v>76</v>
      </c>
      <c r="T16" s="89" t="s">
        <v>131</v>
      </c>
      <c r="U16" s="90">
        <v>78</v>
      </c>
      <c r="V16" s="90" t="s">
        <v>131</v>
      </c>
      <c r="W16" s="91">
        <v>87</v>
      </c>
      <c r="X16" s="91" t="s">
        <v>133</v>
      </c>
      <c r="Y16" s="7">
        <f t="shared" si="0"/>
        <v>874</v>
      </c>
      <c r="Z16" s="8">
        <f t="shared" si="1"/>
        <v>79.454545454545453</v>
      </c>
      <c r="AA16" s="8">
        <f t="shared" si="2"/>
        <v>39</v>
      </c>
      <c r="AB16" s="8">
        <f t="shared" si="3"/>
        <v>3.5454545454545454</v>
      </c>
      <c r="AC16" s="13">
        <v>16</v>
      </c>
    </row>
    <row r="17" spans="1:29" s="2" customFormat="1" ht="16.5" customHeight="1">
      <c r="A17" s="22">
        <v>14</v>
      </c>
      <c r="B17" s="10" t="s">
        <v>52</v>
      </c>
      <c r="C17" s="81">
        <v>83</v>
      </c>
      <c r="D17" s="81" t="s">
        <v>133</v>
      </c>
      <c r="E17" s="82">
        <v>82</v>
      </c>
      <c r="F17" s="82" t="s">
        <v>133</v>
      </c>
      <c r="G17" s="83">
        <v>80</v>
      </c>
      <c r="H17" s="83" t="s">
        <v>133</v>
      </c>
      <c r="I17" s="84">
        <v>89</v>
      </c>
      <c r="J17" s="84" t="s">
        <v>133</v>
      </c>
      <c r="K17" s="85">
        <v>91</v>
      </c>
      <c r="L17" s="85" t="s">
        <v>133</v>
      </c>
      <c r="M17" s="86">
        <v>89</v>
      </c>
      <c r="N17" s="86" t="s">
        <v>133</v>
      </c>
      <c r="O17" s="87">
        <v>94</v>
      </c>
      <c r="P17" s="87" t="s">
        <v>133</v>
      </c>
      <c r="Q17" s="88">
        <v>84</v>
      </c>
      <c r="R17" s="88" t="s">
        <v>133</v>
      </c>
      <c r="S17" s="89">
        <v>87</v>
      </c>
      <c r="T17" s="89" t="s">
        <v>133</v>
      </c>
      <c r="U17" s="90">
        <v>83</v>
      </c>
      <c r="V17" s="90" t="s">
        <v>133</v>
      </c>
      <c r="W17" s="91">
        <v>95</v>
      </c>
      <c r="X17" s="91" t="s">
        <v>133</v>
      </c>
      <c r="Y17" s="7">
        <f t="shared" si="0"/>
        <v>957</v>
      </c>
      <c r="Z17" s="8">
        <f t="shared" si="1"/>
        <v>87</v>
      </c>
      <c r="AA17" s="8">
        <f t="shared" si="2"/>
        <v>44</v>
      </c>
      <c r="AB17" s="8">
        <f t="shared" si="3"/>
        <v>4</v>
      </c>
      <c r="AC17" s="13">
        <v>7</v>
      </c>
    </row>
    <row r="18" spans="1:29" s="2" customFormat="1" ht="16.5" customHeight="1">
      <c r="A18" s="22">
        <v>15</v>
      </c>
      <c r="B18" s="10" t="s">
        <v>45</v>
      </c>
      <c r="C18" s="81">
        <v>93</v>
      </c>
      <c r="D18" s="81" t="s">
        <v>133</v>
      </c>
      <c r="E18" s="82">
        <v>82</v>
      </c>
      <c r="F18" s="82" t="s">
        <v>133</v>
      </c>
      <c r="G18" s="83">
        <v>96</v>
      </c>
      <c r="H18" s="83" t="s">
        <v>133</v>
      </c>
      <c r="I18" s="84">
        <v>92</v>
      </c>
      <c r="J18" s="84" t="s">
        <v>133</v>
      </c>
      <c r="K18" s="85">
        <v>95</v>
      </c>
      <c r="L18" s="85" t="s">
        <v>133</v>
      </c>
      <c r="M18" s="86">
        <v>89</v>
      </c>
      <c r="N18" s="86" t="s">
        <v>133</v>
      </c>
      <c r="O18" s="87">
        <v>93</v>
      </c>
      <c r="P18" s="87" t="s">
        <v>133</v>
      </c>
      <c r="Q18" s="88">
        <v>84</v>
      </c>
      <c r="R18" s="88" t="s">
        <v>133</v>
      </c>
      <c r="S18" s="89">
        <v>96</v>
      </c>
      <c r="T18" s="89" t="s">
        <v>133</v>
      </c>
      <c r="U18" s="90">
        <v>92</v>
      </c>
      <c r="V18" s="90" t="s">
        <v>133</v>
      </c>
      <c r="W18" s="91">
        <v>96</v>
      </c>
      <c r="X18" s="91" t="s">
        <v>133</v>
      </c>
      <c r="Y18" s="7">
        <f t="shared" si="0"/>
        <v>1008</v>
      </c>
      <c r="Z18" s="8">
        <f t="shared" si="1"/>
        <v>91.63636363636364</v>
      </c>
      <c r="AA18" s="8">
        <f t="shared" si="2"/>
        <v>44</v>
      </c>
      <c r="AB18" s="8">
        <f t="shared" si="3"/>
        <v>4</v>
      </c>
      <c r="AC18" s="13">
        <v>2</v>
      </c>
    </row>
    <row r="19" spans="1:29" s="2" customFormat="1" ht="16.5" customHeight="1">
      <c r="A19" s="22">
        <v>16</v>
      </c>
      <c r="B19" s="10" t="s">
        <v>46</v>
      </c>
      <c r="C19" s="81">
        <v>84</v>
      </c>
      <c r="D19" s="81" t="s">
        <v>133</v>
      </c>
      <c r="E19" s="82">
        <v>83</v>
      </c>
      <c r="F19" s="82" t="s">
        <v>133</v>
      </c>
      <c r="G19" s="83">
        <v>92</v>
      </c>
      <c r="H19" s="83" t="s">
        <v>133</v>
      </c>
      <c r="I19" s="84">
        <v>89</v>
      </c>
      <c r="J19" s="84" t="s">
        <v>133</v>
      </c>
      <c r="K19" s="85">
        <v>90</v>
      </c>
      <c r="L19" s="85" t="s">
        <v>133</v>
      </c>
      <c r="M19" s="86">
        <v>90</v>
      </c>
      <c r="N19" s="86" t="s">
        <v>133</v>
      </c>
      <c r="O19" s="87">
        <v>90</v>
      </c>
      <c r="P19" s="87" t="s">
        <v>133</v>
      </c>
      <c r="Q19" s="88">
        <v>86</v>
      </c>
      <c r="R19" s="88" t="s">
        <v>133</v>
      </c>
      <c r="S19" s="89">
        <v>86</v>
      </c>
      <c r="T19" s="89" t="s">
        <v>133</v>
      </c>
      <c r="U19" s="90">
        <v>87</v>
      </c>
      <c r="V19" s="90" t="s">
        <v>133</v>
      </c>
      <c r="W19" s="91">
        <v>94</v>
      </c>
      <c r="X19" s="91" t="s">
        <v>133</v>
      </c>
      <c r="Y19" s="7">
        <f t="shared" si="0"/>
        <v>971</v>
      </c>
      <c r="Z19" s="8">
        <f t="shared" si="1"/>
        <v>88.272727272727266</v>
      </c>
      <c r="AA19" s="8">
        <f t="shared" si="2"/>
        <v>44</v>
      </c>
      <c r="AB19" s="8">
        <f t="shared" si="3"/>
        <v>4</v>
      </c>
      <c r="AC19" s="13">
        <v>5</v>
      </c>
    </row>
    <row r="20" spans="1:29" s="2" customFormat="1" ht="16.5" customHeight="1">
      <c r="A20" s="22">
        <v>17</v>
      </c>
      <c r="B20" s="10" t="s">
        <v>85</v>
      </c>
      <c r="C20" s="81">
        <v>83</v>
      </c>
      <c r="D20" s="81" t="s">
        <v>133</v>
      </c>
      <c r="E20" s="82">
        <v>81</v>
      </c>
      <c r="F20" s="82" t="s">
        <v>133</v>
      </c>
      <c r="G20" s="83">
        <v>90</v>
      </c>
      <c r="H20" s="83" t="s">
        <v>133</v>
      </c>
      <c r="I20" s="84">
        <v>89</v>
      </c>
      <c r="J20" s="84" t="s">
        <v>133</v>
      </c>
      <c r="K20" s="85">
        <v>90</v>
      </c>
      <c r="L20" s="85" t="s">
        <v>133</v>
      </c>
      <c r="M20" s="86">
        <v>89</v>
      </c>
      <c r="N20" s="86" t="s">
        <v>133</v>
      </c>
      <c r="O20" s="87">
        <v>90</v>
      </c>
      <c r="P20" s="87" t="s">
        <v>133</v>
      </c>
      <c r="Q20" s="88">
        <v>83</v>
      </c>
      <c r="R20" s="88" t="s">
        <v>133</v>
      </c>
      <c r="S20" s="89">
        <v>87</v>
      </c>
      <c r="T20" s="89" t="s">
        <v>133</v>
      </c>
      <c r="U20" s="90">
        <v>84</v>
      </c>
      <c r="V20" s="90" t="s">
        <v>133</v>
      </c>
      <c r="W20" s="91">
        <v>95</v>
      </c>
      <c r="X20" s="91" t="s">
        <v>133</v>
      </c>
      <c r="Y20" s="7">
        <f t="shared" si="0"/>
        <v>961</v>
      </c>
      <c r="Z20" s="8">
        <f t="shared" si="1"/>
        <v>87.36363636363636</v>
      </c>
      <c r="AA20" s="8">
        <f t="shared" si="2"/>
        <v>44</v>
      </c>
      <c r="AB20" s="8">
        <f t="shared" si="3"/>
        <v>4</v>
      </c>
      <c r="AC20" s="13">
        <v>6</v>
      </c>
    </row>
    <row r="21" spans="1:29" s="2" customFormat="1" ht="16.5" customHeight="1">
      <c r="A21" s="22">
        <v>18</v>
      </c>
      <c r="B21" s="10" t="s">
        <v>47</v>
      </c>
      <c r="C21" s="81">
        <v>93</v>
      </c>
      <c r="D21" s="81" t="s">
        <v>133</v>
      </c>
      <c r="E21" s="82">
        <v>83</v>
      </c>
      <c r="F21" s="82" t="s">
        <v>133</v>
      </c>
      <c r="G21" s="83">
        <v>93</v>
      </c>
      <c r="H21" s="83" t="s">
        <v>133</v>
      </c>
      <c r="I21" s="84">
        <v>94</v>
      </c>
      <c r="J21" s="84" t="s">
        <v>133</v>
      </c>
      <c r="K21" s="85">
        <v>96</v>
      </c>
      <c r="L21" s="85" t="s">
        <v>133</v>
      </c>
      <c r="M21" s="86">
        <v>89</v>
      </c>
      <c r="N21" s="86" t="s">
        <v>133</v>
      </c>
      <c r="O21" s="87">
        <v>93</v>
      </c>
      <c r="P21" s="87" t="s">
        <v>133</v>
      </c>
      <c r="Q21" s="88">
        <v>86</v>
      </c>
      <c r="R21" s="88" t="s">
        <v>133</v>
      </c>
      <c r="S21" s="89">
        <v>96</v>
      </c>
      <c r="T21" s="89" t="s">
        <v>133</v>
      </c>
      <c r="U21" s="90">
        <v>94</v>
      </c>
      <c r="V21" s="90" t="s">
        <v>133</v>
      </c>
      <c r="W21" s="91">
        <v>97</v>
      </c>
      <c r="X21" s="91" t="s">
        <v>133</v>
      </c>
      <c r="Y21" s="7">
        <f t="shared" si="0"/>
        <v>1014</v>
      </c>
      <c r="Z21" s="8">
        <f t="shared" si="1"/>
        <v>92.181818181818187</v>
      </c>
      <c r="AA21" s="8">
        <f t="shared" si="2"/>
        <v>44</v>
      </c>
      <c r="AB21" s="8">
        <f t="shared" si="3"/>
        <v>4</v>
      </c>
      <c r="AC21" s="13">
        <v>1</v>
      </c>
    </row>
    <row r="22" spans="1:29" s="2" customFormat="1" ht="16.5" customHeight="1">
      <c r="A22" s="22">
        <v>19</v>
      </c>
      <c r="B22" s="10" t="s">
        <v>48</v>
      </c>
      <c r="C22" s="81">
        <v>80</v>
      </c>
      <c r="D22" s="81" t="s">
        <v>133</v>
      </c>
      <c r="E22" s="82">
        <v>77</v>
      </c>
      <c r="F22" s="82" t="s">
        <v>131</v>
      </c>
      <c r="G22" s="83">
        <v>78</v>
      </c>
      <c r="H22" s="83" t="s">
        <v>131</v>
      </c>
      <c r="I22" s="84">
        <v>74</v>
      </c>
      <c r="J22" s="84" t="s">
        <v>132</v>
      </c>
      <c r="K22" s="85">
        <v>77</v>
      </c>
      <c r="L22" s="85" t="s">
        <v>131</v>
      </c>
      <c r="M22" s="86">
        <v>73</v>
      </c>
      <c r="N22" s="86" t="s">
        <v>132</v>
      </c>
      <c r="O22" s="87">
        <v>75</v>
      </c>
      <c r="P22" s="87" t="s">
        <v>131</v>
      </c>
      <c r="Q22" s="88">
        <v>78</v>
      </c>
      <c r="R22" s="88" t="s">
        <v>131</v>
      </c>
      <c r="S22" s="89">
        <v>78</v>
      </c>
      <c r="T22" s="89" t="s">
        <v>131</v>
      </c>
      <c r="U22" s="90">
        <v>81</v>
      </c>
      <c r="V22" s="90" t="s">
        <v>133</v>
      </c>
      <c r="W22" s="91">
        <v>87</v>
      </c>
      <c r="X22" s="91" t="s">
        <v>133</v>
      </c>
      <c r="Y22" s="7">
        <f t="shared" si="0"/>
        <v>858</v>
      </c>
      <c r="Z22" s="8">
        <f t="shared" si="1"/>
        <v>78</v>
      </c>
      <c r="AA22" s="8">
        <f t="shared" si="2"/>
        <v>39</v>
      </c>
      <c r="AB22" s="8">
        <f t="shared" si="3"/>
        <v>3.5454545454545454</v>
      </c>
      <c r="AC22" s="13">
        <v>18</v>
      </c>
    </row>
    <row r="23" spans="1:29" s="2" customFormat="1" ht="16.5" customHeight="1">
      <c r="A23" s="22">
        <v>20</v>
      </c>
      <c r="B23" s="10" t="s">
        <v>30</v>
      </c>
      <c r="C23" s="81">
        <v>83</v>
      </c>
      <c r="D23" s="81" t="s">
        <v>133</v>
      </c>
      <c r="E23" s="82">
        <v>86</v>
      </c>
      <c r="F23" s="82" t="s">
        <v>133</v>
      </c>
      <c r="G23" s="83">
        <v>78</v>
      </c>
      <c r="H23" s="83" t="s">
        <v>131</v>
      </c>
      <c r="I23" s="84">
        <v>90</v>
      </c>
      <c r="J23" s="84" t="s">
        <v>133</v>
      </c>
      <c r="K23" s="85">
        <v>90</v>
      </c>
      <c r="L23" s="85" t="s">
        <v>133</v>
      </c>
      <c r="M23" s="86">
        <v>80</v>
      </c>
      <c r="N23" s="86" t="s">
        <v>133</v>
      </c>
      <c r="O23" s="87">
        <v>92</v>
      </c>
      <c r="P23" s="87" t="s">
        <v>133</v>
      </c>
      <c r="Q23" s="88">
        <v>89</v>
      </c>
      <c r="R23" s="88" t="s">
        <v>133</v>
      </c>
      <c r="S23" s="89">
        <v>83</v>
      </c>
      <c r="T23" s="89" t="s">
        <v>133</v>
      </c>
      <c r="U23" s="90">
        <v>82</v>
      </c>
      <c r="V23" s="90" t="s">
        <v>133</v>
      </c>
      <c r="W23" s="91">
        <v>92</v>
      </c>
      <c r="X23" s="91" t="s">
        <v>133</v>
      </c>
      <c r="Y23" s="7">
        <f t="shared" si="0"/>
        <v>945</v>
      </c>
      <c r="Z23" s="8">
        <f t="shared" si="1"/>
        <v>85.909090909090907</v>
      </c>
      <c r="AA23" s="8">
        <f t="shared" si="2"/>
        <v>43.5</v>
      </c>
      <c r="AB23" s="8">
        <f t="shared" si="3"/>
        <v>3.9545454545454546</v>
      </c>
      <c r="AC23" s="13">
        <v>9</v>
      </c>
    </row>
    <row r="24" spans="1:29" s="2" customFormat="1" ht="16.5" customHeight="1">
      <c r="A24" s="22">
        <v>21</v>
      </c>
      <c r="B24" s="10" t="s">
        <v>34</v>
      </c>
      <c r="C24" s="81">
        <v>88</v>
      </c>
      <c r="D24" s="81" t="s">
        <v>133</v>
      </c>
      <c r="E24" s="82">
        <v>87</v>
      </c>
      <c r="F24" s="82" t="s">
        <v>133</v>
      </c>
      <c r="G24" s="83">
        <v>84</v>
      </c>
      <c r="H24" s="83" t="s">
        <v>133</v>
      </c>
      <c r="I24" s="84">
        <v>89</v>
      </c>
      <c r="J24" s="84" t="s">
        <v>133</v>
      </c>
      <c r="K24" s="85">
        <v>92</v>
      </c>
      <c r="L24" s="85" t="s">
        <v>133</v>
      </c>
      <c r="M24" s="86">
        <v>88</v>
      </c>
      <c r="N24" s="86" t="s">
        <v>133</v>
      </c>
      <c r="O24" s="87">
        <v>93</v>
      </c>
      <c r="P24" s="87" t="s">
        <v>133</v>
      </c>
      <c r="Q24" s="88">
        <v>87</v>
      </c>
      <c r="R24" s="88" t="s">
        <v>133</v>
      </c>
      <c r="S24" s="89">
        <v>89</v>
      </c>
      <c r="T24" s="89" t="s">
        <v>133</v>
      </c>
      <c r="U24" s="90">
        <v>90</v>
      </c>
      <c r="V24" s="90" t="s">
        <v>133</v>
      </c>
      <c r="W24" s="91">
        <v>95</v>
      </c>
      <c r="X24" s="91" t="s">
        <v>133</v>
      </c>
      <c r="Y24" s="7">
        <f t="shared" si="0"/>
        <v>982</v>
      </c>
      <c r="Z24" s="8">
        <f t="shared" si="1"/>
        <v>89.272727272727266</v>
      </c>
      <c r="AA24" s="8">
        <f t="shared" si="2"/>
        <v>44</v>
      </c>
      <c r="AB24" s="8">
        <f t="shared" si="3"/>
        <v>4</v>
      </c>
      <c r="AC24" s="13">
        <v>4</v>
      </c>
    </row>
    <row r="25" spans="1:29" ht="16.5" customHeight="1">
      <c r="A25" s="28"/>
      <c r="B25" s="24" t="s">
        <v>3</v>
      </c>
      <c r="C25" s="19">
        <f>SUM(C4:C24)</f>
        <v>1757</v>
      </c>
      <c r="D25" s="19"/>
      <c r="E25" s="19">
        <f t="shared" ref="E25:Z25" si="4">SUM(E4:E24)</f>
        <v>1705</v>
      </c>
      <c r="F25" s="19"/>
      <c r="G25" s="19">
        <f t="shared" si="4"/>
        <v>1667</v>
      </c>
      <c r="H25" s="19"/>
      <c r="I25" s="19">
        <f t="shared" si="4"/>
        <v>1776</v>
      </c>
      <c r="J25" s="19"/>
      <c r="K25" s="19">
        <f t="shared" si="4"/>
        <v>1797</v>
      </c>
      <c r="L25" s="19"/>
      <c r="M25" s="19">
        <f t="shared" si="4"/>
        <v>1707</v>
      </c>
      <c r="N25" s="19"/>
      <c r="O25" s="19">
        <f t="shared" si="4"/>
        <v>1818</v>
      </c>
      <c r="P25" s="19"/>
      <c r="Q25" s="19">
        <f t="shared" si="4"/>
        <v>1780</v>
      </c>
      <c r="R25" s="19"/>
      <c r="S25" s="19">
        <f t="shared" si="4"/>
        <v>1711</v>
      </c>
      <c r="T25" s="19"/>
      <c r="U25" s="19">
        <f t="shared" si="4"/>
        <v>1765</v>
      </c>
      <c r="V25" s="19"/>
      <c r="W25" s="19">
        <f t="shared" si="4"/>
        <v>1844</v>
      </c>
      <c r="X25" s="19"/>
      <c r="Y25" s="19"/>
      <c r="Z25" s="19">
        <f t="shared" si="4"/>
        <v>1757.0000000000002</v>
      </c>
      <c r="AA25" s="9"/>
      <c r="AB25" s="9"/>
      <c r="AC25" s="9"/>
    </row>
    <row r="26" spans="1:29" ht="18" customHeight="1">
      <c r="A26" s="28"/>
      <c r="B26" s="25" t="s">
        <v>4</v>
      </c>
      <c r="C26" s="33">
        <f>C25/21</f>
        <v>83.666666666666671</v>
      </c>
      <c r="D26" s="19"/>
      <c r="E26" s="19">
        <f t="shared" ref="E26:W26" si="5">E25/21</f>
        <v>81.19047619047619</v>
      </c>
      <c r="F26" s="19"/>
      <c r="G26" s="19">
        <f t="shared" si="5"/>
        <v>79.38095238095238</v>
      </c>
      <c r="H26" s="19"/>
      <c r="I26" s="19">
        <f t="shared" si="5"/>
        <v>84.571428571428569</v>
      </c>
      <c r="J26" s="19"/>
      <c r="K26" s="19">
        <f t="shared" si="5"/>
        <v>85.571428571428569</v>
      </c>
      <c r="L26" s="19"/>
      <c r="M26" s="33">
        <f t="shared" si="5"/>
        <v>81.285714285714292</v>
      </c>
      <c r="N26" s="19"/>
      <c r="O26" s="34">
        <f t="shared" si="5"/>
        <v>86.571428571428569</v>
      </c>
      <c r="P26" s="19"/>
      <c r="Q26" s="19">
        <f t="shared" si="5"/>
        <v>84.761904761904759</v>
      </c>
      <c r="R26" s="19"/>
      <c r="S26" s="19">
        <f t="shared" si="5"/>
        <v>81.476190476190482</v>
      </c>
      <c r="T26" s="19"/>
      <c r="U26" s="19">
        <f t="shared" si="5"/>
        <v>84.047619047619051</v>
      </c>
      <c r="V26" s="19"/>
      <c r="W26" s="19">
        <f t="shared" si="5"/>
        <v>87.80952380952381</v>
      </c>
      <c r="X26" s="19"/>
      <c r="Y26" s="19"/>
      <c r="Z26" s="8">
        <f>Z25/21</f>
        <v>83.666666666666671</v>
      </c>
      <c r="AA26" s="8"/>
      <c r="AB26" s="8"/>
      <c r="AC26" s="9"/>
    </row>
    <row r="27" spans="1:29" ht="16.5" customHeight="1"/>
    <row r="28" spans="1:29" ht="16.5" customHeight="1"/>
    <row r="29" spans="1:29" ht="16.5" customHeight="1"/>
  </sheetData>
  <mergeCells count="16">
    <mergeCell ref="A1:AC1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  <mergeCell ref="W2:X2"/>
    <mergeCell ref="A2:A3"/>
    <mergeCell ref="B2:B3"/>
    <mergeCell ref="Z2:Z3"/>
    <mergeCell ref="AA2:AA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21"/>
  <sheetViews>
    <sheetView workbookViewId="0">
      <selection activeCell="L11" sqref="L11"/>
    </sheetView>
  </sheetViews>
  <sheetFormatPr defaultRowHeight="21.75"/>
  <cols>
    <col min="1" max="1" width="4.42578125" customWidth="1"/>
    <col min="2" max="2" width="18.28515625" customWidth="1"/>
    <col min="3" max="29" width="4.42578125" customWidth="1"/>
  </cols>
  <sheetData>
    <row r="1" spans="1:29" ht="25.5">
      <c r="A1" s="114" t="s">
        <v>105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</row>
    <row r="2" spans="1:29" ht="18.95" customHeight="1">
      <c r="A2" s="115" t="s">
        <v>0</v>
      </c>
      <c r="B2" s="115" t="s">
        <v>1</v>
      </c>
      <c r="C2" s="117" t="s">
        <v>5</v>
      </c>
      <c r="D2" s="118"/>
      <c r="E2" s="119" t="s">
        <v>6</v>
      </c>
      <c r="F2" s="118"/>
      <c r="G2" s="119" t="s">
        <v>7</v>
      </c>
      <c r="H2" s="118"/>
      <c r="I2" s="119" t="s">
        <v>8</v>
      </c>
      <c r="J2" s="118"/>
      <c r="K2" s="119" t="s">
        <v>16</v>
      </c>
      <c r="L2" s="118"/>
      <c r="M2" s="119" t="s">
        <v>11</v>
      </c>
      <c r="N2" s="118"/>
      <c r="O2" s="119" t="s">
        <v>12</v>
      </c>
      <c r="P2" s="118"/>
      <c r="Q2" s="119" t="s">
        <v>9</v>
      </c>
      <c r="R2" s="118"/>
      <c r="S2" s="119" t="s">
        <v>10</v>
      </c>
      <c r="T2" s="118"/>
      <c r="U2" s="119" t="s">
        <v>136</v>
      </c>
      <c r="V2" s="118"/>
      <c r="W2" s="119" t="s">
        <v>49</v>
      </c>
      <c r="X2" s="118"/>
      <c r="Y2" s="14" t="s">
        <v>3</v>
      </c>
      <c r="Z2" s="120" t="s">
        <v>13</v>
      </c>
      <c r="AA2" s="120" t="s">
        <v>3</v>
      </c>
      <c r="AB2" s="15" t="s">
        <v>2</v>
      </c>
      <c r="AC2" s="16" t="s">
        <v>15</v>
      </c>
    </row>
    <row r="3" spans="1:29" ht="18.95" customHeight="1">
      <c r="A3" s="116"/>
      <c r="B3" s="116"/>
      <c r="C3" s="17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4">
        <v>1100</v>
      </c>
      <c r="Z3" s="121"/>
      <c r="AA3" s="121"/>
      <c r="AB3" s="20" t="s">
        <v>4</v>
      </c>
      <c r="AC3" s="20" t="s">
        <v>14</v>
      </c>
    </row>
    <row r="4" spans="1:29" ht="18.95" customHeight="1">
      <c r="A4" s="26">
        <v>1</v>
      </c>
      <c r="B4" s="10" t="s">
        <v>31</v>
      </c>
      <c r="C4" s="92">
        <v>81</v>
      </c>
      <c r="D4" s="93" t="s">
        <v>133</v>
      </c>
      <c r="E4" s="94">
        <v>82</v>
      </c>
      <c r="F4" s="95" t="s">
        <v>133</v>
      </c>
      <c r="G4" s="96">
        <v>83</v>
      </c>
      <c r="H4" s="97" t="s">
        <v>133</v>
      </c>
      <c r="I4" s="98">
        <v>84</v>
      </c>
      <c r="J4" s="99" t="s">
        <v>133</v>
      </c>
      <c r="K4" s="100">
        <v>83</v>
      </c>
      <c r="L4" s="101" t="s">
        <v>133</v>
      </c>
      <c r="M4" s="102">
        <v>81</v>
      </c>
      <c r="N4" s="103" t="s">
        <v>133</v>
      </c>
      <c r="O4" s="104">
        <v>90</v>
      </c>
      <c r="P4" s="105" t="s">
        <v>133</v>
      </c>
      <c r="Q4" s="106">
        <v>91</v>
      </c>
      <c r="R4" s="107" t="s">
        <v>133</v>
      </c>
      <c r="S4" s="108">
        <f>SUM(P4:R4)</f>
        <v>91</v>
      </c>
      <c r="T4" s="109" t="str">
        <f t="shared" ref="T4:T19" si="0">IF(S4&gt;79,"4",IF(S4&gt;74,"3.5",IF(S4&gt;69,"3",IF(S4&gt;64,"2.5",IF(S4&gt;59,"2",IF(S4&gt;54,"1.5",IF(S4&gt;49,"1","0")))))))</f>
        <v>4</v>
      </c>
      <c r="U4" s="110">
        <v>80</v>
      </c>
      <c r="V4" s="111" t="s">
        <v>133</v>
      </c>
      <c r="W4" s="112">
        <v>90</v>
      </c>
      <c r="X4" s="113" t="s">
        <v>133</v>
      </c>
      <c r="Y4" s="7">
        <f>C4+E4+G4+I4+K4+M4+O4+Q4+S4+U4+W4</f>
        <v>936</v>
      </c>
      <c r="Z4" s="8">
        <f>Y4/11</f>
        <v>85.090909090909093</v>
      </c>
      <c r="AA4" s="8">
        <f>D4+F4+H4+J4+L4+N4+P4+R4+T4+V4+X4</f>
        <v>44</v>
      </c>
      <c r="AB4" s="8">
        <f>AA4/11</f>
        <v>4</v>
      </c>
      <c r="AC4" s="13">
        <v>12</v>
      </c>
    </row>
    <row r="5" spans="1:29" ht="18.95" customHeight="1">
      <c r="A5" s="27">
        <v>2</v>
      </c>
      <c r="B5" s="10" t="s">
        <v>20</v>
      </c>
      <c r="C5" s="92">
        <v>88</v>
      </c>
      <c r="D5" s="93" t="s">
        <v>133</v>
      </c>
      <c r="E5" s="94">
        <v>80</v>
      </c>
      <c r="F5" s="95" t="s">
        <v>133</v>
      </c>
      <c r="G5" s="96">
        <v>84</v>
      </c>
      <c r="H5" s="97" t="s">
        <v>133</v>
      </c>
      <c r="I5" s="98">
        <v>87</v>
      </c>
      <c r="J5" s="99" t="s">
        <v>133</v>
      </c>
      <c r="K5" s="100">
        <v>88</v>
      </c>
      <c r="L5" s="101" t="s">
        <v>133</v>
      </c>
      <c r="M5" s="102">
        <v>83</v>
      </c>
      <c r="N5" s="103" t="s">
        <v>133</v>
      </c>
      <c r="O5" s="104">
        <v>92</v>
      </c>
      <c r="P5" s="105" t="s">
        <v>133</v>
      </c>
      <c r="Q5" s="106">
        <v>87</v>
      </c>
      <c r="R5" s="107" t="s">
        <v>133</v>
      </c>
      <c r="S5" s="108">
        <f t="shared" ref="S5:S19" si="1">SUM(P5:R5)</f>
        <v>87</v>
      </c>
      <c r="T5" s="109" t="str">
        <f t="shared" si="0"/>
        <v>4</v>
      </c>
      <c r="U5" s="110">
        <v>89</v>
      </c>
      <c r="V5" s="111" t="s">
        <v>133</v>
      </c>
      <c r="W5" s="112">
        <v>95</v>
      </c>
      <c r="X5" s="113" t="s">
        <v>133</v>
      </c>
      <c r="Y5" s="7">
        <f t="shared" ref="Y5:Y19" si="2">C5+E5+G5+I5+K5+M5+O5+Q5+S5+U5+W5</f>
        <v>960</v>
      </c>
      <c r="Z5" s="8">
        <f t="shared" ref="Z5:Z19" si="3">Y5/11</f>
        <v>87.272727272727266</v>
      </c>
      <c r="AA5" s="8">
        <f t="shared" ref="AA5:AA19" si="4">D5+F5+H5+J5+L5+N5+P5+R5+T5+V5+X5</f>
        <v>44</v>
      </c>
      <c r="AB5" s="8">
        <f t="shared" ref="AB5:AB19" si="5">AA5/11</f>
        <v>4</v>
      </c>
      <c r="AC5" s="13">
        <v>6</v>
      </c>
    </row>
    <row r="6" spans="1:29" ht="18.95" customHeight="1">
      <c r="A6" s="27">
        <v>3</v>
      </c>
      <c r="B6" s="10" t="s">
        <v>21</v>
      </c>
      <c r="C6" s="92">
        <v>86</v>
      </c>
      <c r="D6" s="93" t="s">
        <v>133</v>
      </c>
      <c r="E6" s="94">
        <v>80</v>
      </c>
      <c r="F6" s="95" t="s">
        <v>133</v>
      </c>
      <c r="G6" s="96">
        <v>87</v>
      </c>
      <c r="H6" s="97" t="s">
        <v>133</v>
      </c>
      <c r="I6" s="98">
        <v>87</v>
      </c>
      <c r="J6" s="99" t="s">
        <v>133</v>
      </c>
      <c r="K6" s="100">
        <v>87</v>
      </c>
      <c r="L6" s="101" t="s">
        <v>133</v>
      </c>
      <c r="M6" s="102">
        <v>85</v>
      </c>
      <c r="N6" s="103" t="s">
        <v>133</v>
      </c>
      <c r="O6" s="104">
        <v>94</v>
      </c>
      <c r="P6" s="105" t="s">
        <v>133</v>
      </c>
      <c r="Q6" s="106">
        <v>88</v>
      </c>
      <c r="R6" s="107" t="s">
        <v>133</v>
      </c>
      <c r="S6" s="108">
        <f t="shared" si="1"/>
        <v>88</v>
      </c>
      <c r="T6" s="109" t="str">
        <f t="shared" si="0"/>
        <v>4</v>
      </c>
      <c r="U6" s="110">
        <v>87</v>
      </c>
      <c r="V6" s="111" t="s">
        <v>133</v>
      </c>
      <c r="W6" s="112">
        <v>94</v>
      </c>
      <c r="X6" s="113" t="s">
        <v>133</v>
      </c>
      <c r="Y6" s="7">
        <f t="shared" si="2"/>
        <v>963</v>
      </c>
      <c r="Z6" s="8">
        <f t="shared" si="3"/>
        <v>87.545454545454547</v>
      </c>
      <c r="AA6" s="8">
        <f t="shared" si="4"/>
        <v>44</v>
      </c>
      <c r="AB6" s="8">
        <f t="shared" si="5"/>
        <v>4</v>
      </c>
      <c r="AC6" s="13">
        <v>4</v>
      </c>
    </row>
    <row r="7" spans="1:29" ht="18.95" customHeight="1">
      <c r="A7" s="27">
        <v>4</v>
      </c>
      <c r="B7" s="10" t="s">
        <v>50</v>
      </c>
      <c r="C7" s="92">
        <v>83</v>
      </c>
      <c r="D7" s="93" t="s">
        <v>133</v>
      </c>
      <c r="E7" s="94">
        <v>83</v>
      </c>
      <c r="F7" s="95" t="s">
        <v>133</v>
      </c>
      <c r="G7" s="96">
        <v>86</v>
      </c>
      <c r="H7" s="97" t="s">
        <v>133</v>
      </c>
      <c r="I7" s="98">
        <v>87</v>
      </c>
      <c r="J7" s="99" t="s">
        <v>133</v>
      </c>
      <c r="K7" s="100">
        <v>89</v>
      </c>
      <c r="L7" s="101" t="s">
        <v>133</v>
      </c>
      <c r="M7" s="102">
        <v>84</v>
      </c>
      <c r="N7" s="103" t="s">
        <v>133</v>
      </c>
      <c r="O7" s="104">
        <v>90</v>
      </c>
      <c r="P7" s="105" t="s">
        <v>133</v>
      </c>
      <c r="Q7" s="106">
        <v>86</v>
      </c>
      <c r="R7" s="107" t="s">
        <v>133</v>
      </c>
      <c r="S7" s="108">
        <f t="shared" si="1"/>
        <v>86</v>
      </c>
      <c r="T7" s="109" t="str">
        <f t="shared" si="0"/>
        <v>4</v>
      </c>
      <c r="U7" s="110">
        <v>81</v>
      </c>
      <c r="V7" s="111" t="s">
        <v>133</v>
      </c>
      <c r="W7" s="112">
        <v>93</v>
      </c>
      <c r="X7" s="113" t="s">
        <v>133</v>
      </c>
      <c r="Y7" s="7">
        <f t="shared" si="2"/>
        <v>948</v>
      </c>
      <c r="Z7" s="8">
        <f t="shared" si="3"/>
        <v>86.181818181818187</v>
      </c>
      <c r="AA7" s="8">
        <f t="shared" si="4"/>
        <v>44</v>
      </c>
      <c r="AB7" s="8">
        <f t="shared" si="5"/>
        <v>4</v>
      </c>
      <c r="AC7" s="13">
        <v>10</v>
      </c>
    </row>
    <row r="8" spans="1:29" ht="18.95" customHeight="1">
      <c r="A8" s="27">
        <v>5</v>
      </c>
      <c r="B8" s="10" t="s">
        <v>86</v>
      </c>
      <c r="C8" s="92">
        <v>79</v>
      </c>
      <c r="D8" s="93" t="s">
        <v>131</v>
      </c>
      <c r="E8" s="94">
        <v>78</v>
      </c>
      <c r="F8" s="95" t="s">
        <v>131</v>
      </c>
      <c r="G8" s="96">
        <v>81</v>
      </c>
      <c r="H8" s="97" t="s">
        <v>133</v>
      </c>
      <c r="I8" s="98">
        <v>80</v>
      </c>
      <c r="J8" s="99" t="s">
        <v>133</v>
      </c>
      <c r="K8" s="100">
        <v>80</v>
      </c>
      <c r="L8" s="101" t="s">
        <v>133</v>
      </c>
      <c r="M8" s="102">
        <v>86</v>
      </c>
      <c r="N8" s="103" t="s">
        <v>133</v>
      </c>
      <c r="O8" s="104">
        <v>80</v>
      </c>
      <c r="P8" s="105" t="s">
        <v>133</v>
      </c>
      <c r="Q8" s="106">
        <v>86</v>
      </c>
      <c r="R8" s="107" t="s">
        <v>133</v>
      </c>
      <c r="S8" s="108">
        <f t="shared" si="1"/>
        <v>86</v>
      </c>
      <c r="T8" s="109" t="str">
        <f t="shared" si="0"/>
        <v>4</v>
      </c>
      <c r="U8" s="110">
        <v>79</v>
      </c>
      <c r="V8" s="111" t="s">
        <v>131</v>
      </c>
      <c r="W8" s="112">
        <v>85</v>
      </c>
      <c r="X8" s="113" t="s">
        <v>133</v>
      </c>
      <c r="Y8" s="7">
        <f t="shared" si="2"/>
        <v>900</v>
      </c>
      <c r="Z8" s="8">
        <f t="shared" si="3"/>
        <v>81.818181818181813</v>
      </c>
      <c r="AA8" s="8">
        <f t="shared" si="4"/>
        <v>42.5</v>
      </c>
      <c r="AB8" s="8">
        <f t="shared" si="5"/>
        <v>3.8636363636363638</v>
      </c>
      <c r="AC8" s="13">
        <v>14</v>
      </c>
    </row>
    <row r="9" spans="1:29" ht="18.95" customHeight="1">
      <c r="A9" s="27">
        <v>6</v>
      </c>
      <c r="B9" s="10" t="s">
        <v>87</v>
      </c>
      <c r="C9" s="92">
        <v>80</v>
      </c>
      <c r="D9" s="93" t="s">
        <v>133</v>
      </c>
      <c r="E9" s="94">
        <v>76</v>
      </c>
      <c r="F9" s="95" t="s">
        <v>131</v>
      </c>
      <c r="G9" s="96">
        <v>86</v>
      </c>
      <c r="H9" s="97" t="s">
        <v>133</v>
      </c>
      <c r="I9" s="98">
        <v>77</v>
      </c>
      <c r="J9" s="99" t="s">
        <v>131</v>
      </c>
      <c r="K9" s="100">
        <v>78</v>
      </c>
      <c r="L9" s="101" t="s">
        <v>131</v>
      </c>
      <c r="M9" s="102">
        <v>86</v>
      </c>
      <c r="N9" s="103" t="s">
        <v>133</v>
      </c>
      <c r="O9" s="104">
        <v>78</v>
      </c>
      <c r="P9" s="105" t="s">
        <v>131</v>
      </c>
      <c r="Q9" s="106">
        <v>82</v>
      </c>
      <c r="R9" s="107" t="s">
        <v>133</v>
      </c>
      <c r="S9" s="108">
        <f t="shared" si="1"/>
        <v>82</v>
      </c>
      <c r="T9" s="109" t="str">
        <f t="shared" si="0"/>
        <v>4</v>
      </c>
      <c r="U9" s="110">
        <v>80</v>
      </c>
      <c r="V9" s="111" t="s">
        <v>133</v>
      </c>
      <c r="W9" s="112">
        <v>87</v>
      </c>
      <c r="X9" s="113" t="s">
        <v>133</v>
      </c>
      <c r="Y9" s="7">
        <f t="shared" si="2"/>
        <v>892</v>
      </c>
      <c r="Z9" s="8">
        <f t="shared" si="3"/>
        <v>81.090909090909093</v>
      </c>
      <c r="AA9" s="8">
        <f t="shared" si="4"/>
        <v>42</v>
      </c>
      <c r="AB9" s="8">
        <f t="shared" si="5"/>
        <v>3.8181818181818183</v>
      </c>
      <c r="AC9" s="13">
        <v>15</v>
      </c>
    </row>
    <row r="10" spans="1:29" ht="18.95" customHeight="1">
      <c r="A10" s="27">
        <v>7</v>
      </c>
      <c r="B10" s="10" t="s">
        <v>22</v>
      </c>
      <c r="C10" s="92">
        <v>85</v>
      </c>
      <c r="D10" s="93" t="s">
        <v>133</v>
      </c>
      <c r="E10" s="94">
        <v>81</v>
      </c>
      <c r="F10" s="95" t="s">
        <v>133</v>
      </c>
      <c r="G10" s="96">
        <v>87</v>
      </c>
      <c r="H10" s="97" t="s">
        <v>133</v>
      </c>
      <c r="I10" s="98">
        <v>88</v>
      </c>
      <c r="J10" s="99" t="s">
        <v>133</v>
      </c>
      <c r="K10" s="100">
        <v>88</v>
      </c>
      <c r="L10" s="101" t="s">
        <v>133</v>
      </c>
      <c r="M10" s="102">
        <v>93</v>
      </c>
      <c r="N10" s="103" t="s">
        <v>133</v>
      </c>
      <c r="O10" s="104">
        <v>90</v>
      </c>
      <c r="P10" s="105" t="s">
        <v>133</v>
      </c>
      <c r="Q10" s="106">
        <v>84</v>
      </c>
      <c r="R10" s="107" t="s">
        <v>133</v>
      </c>
      <c r="S10" s="108">
        <f t="shared" si="1"/>
        <v>84</v>
      </c>
      <c r="T10" s="109" t="str">
        <f t="shared" si="0"/>
        <v>4</v>
      </c>
      <c r="U10" s="110">
        <v>85</v>
      </c>
      <c r="V10" s="111" t="s">
        <v>133</v>
      </c>
      <c r="W10" s="112">
        <v>90</v>
      </c>
      <c r="X10" s="113" t="s">
        <v>133</v>
      </c>
      <c r="Y10" s="7">
        <f t="shared" si="2"/>
        <v>955</v>
      </c>
      <c r="Z10" s="8">
        <f t="shared" si="3"/>
        <v>86.818181818181813</v>
      </c>
      <c r="AA10" s="8">
        <f t="shared" si="4"/>
        <v>44</v>
      </c>
      <c r="AB10" s="8">
        <f t="shared" si="5"/>
        <v>4</v>
      </c>
      <c r="AC10" s="13">
        <v>9</v>
      </c>
    </row>
    <row r="11" spans="1:29" ht="18.95" customHeight="1">
      <c r="A11" s="27">
        <v>8</v>
      </c>
      <c r="B11" s="10" t="s">
        <v>23</v>
      </c>
      <c r="C11" s="92">
        <v>89</v>
      </c>
      <c r="D11" s="93" t="s">
        <v>133</v>
      </c>
      <c r="E11" s="94">
        <v>80</v>
      </c>
      <c r="F11" s="95" t="s">
        <v>133</v>
      </c>
      <c r="G11" s="96">
        <v>87</v>
      </c>
      <c r="H11" s="97" t="s">
        <v>133</v>
      </c>
      <c r="I11" s="98">
        <v>93</v>
      </c>
      <c r="J11" s="99" t="s">
        <v>133</v>
      </c>
      <c r="K11" s="100">
        <v>94</v>
      </c>
      <c r="L11" s="101" t="s">
        <v>133</v>
      </c>
      <c r="M11" s="102">
        <v>93</v>
      </c>
      <c r="N11" s="103" t="s">
        <v>133</v>
      </c>
      <c r="O11" s="104">
        <v>94</v>
      </c>
      <c r="P11" s="105" t="s">
        <v>133</v>
      </c>
      <c r="Q11" s="106">
        <v>87</v>
      </c>
      <c r="R11" s="107" t="s">
        <v>133</v>
      </c>
      <c r="S11" s="108">
        <f t="shared" si="1"/>
        <v>87</v>
      </c>
      <c r="T11" s="109" t="str">
        <f t="shared" si="0"/>
        <v>4</v>
      </c>
      <c r="U11" s="110">
        <v>89</v>
      </c>
      <c r="V11" s="111" t="s">
        <v>133</v>
      </c>
      <c r="W11" s="112">
        <v>97</v>
      </c>
      <c r="X11" s="113" t="s">
        <v>133</v>
      </c>
      <c r="Y11" s="7">
        <f t="shared" si="2"/>
        <v>990</v>
      </c>
      <c r="Z11" s="8">
        <f t="shared" si="3"/>
        <v>90</v>
      </c>
      <c r="AA11" s="8">
        <f t="shared" si="4"/>
        <v>44</v>
      </c>
      <c r="AB11" s="8">
        <f t="shared" si="5"/>
        <v>4</v>
      </c>
      <c r="AC11" s="13">
        <v>1</v>
      </c>
    </row>
    <row r="12" spans="1:29" ht="18.95" customHeight="1">
      <c r="A12" s="27">
        <v>9</v>
      </c>
      <c r="B12" s="10" t="s">
        <v>24</v>
      </c>
      <c r="C12" s="92">
        <v>84</v>
      </c>
      <c r="D12" s="93" t="s">
        <v>133</v>
      </c>
      <c r="E12" s="94">
        <v>81</v>
      </c>
      <c r="F12" s="95" t="s">
        <v>133</v>
      </c>
      <c r="G12" s="96">
        <v>84</v>
      </c>
      <c r="H12" s="97" t="s">
        <v>133</v>
      </c>
      <c r="I12" s="98">
        <v>88</v>
      </c>
      <c r="J12" s="99" t="s">
        <v>133</v>
      </c>
      <c r="K12" s="100">
        <v>89</v>
      </c>
      <c r="L12" s="101" t="s">
        <v>133</v>
      </c>
      <c r="M12" s="102">
        <v>91</v>
      </c>
      <c r="N12" s="103" t="s">
        <v>133</v>
      </c>
      <c r="O12" s="104">
        <v>90</v>
      </c>
      <c r="P12" s="105" t="s">
        <v>133</v>
      </c>
      <c r="Q12" s="106">
        <v>87</v>
      </c>
      <c r="R12" s="107" t="s">
        <v>133</v>
      </c>
      <c r="S12" s="108">
        <f t="shared" si="1"/>
        <v>87</v>
      </c>
      <c r="T12" s="109" t="str">
        <f t="shared" si="0"/>
        <v>4</v>
      </c>
      <c r="U12" s="110">
        <v>85</v>
      </c>
      <c r="V12" s="111" t="s">
        <v>133</v>
      </c>
      <c r="W12" s="112">
        <v>93</v>
      </c>
      <c r="X12" s="113" t="s">
        <v>133</v>
      </c>
      <c r="Y12" s="7">
        <f t="shared" si="2"/>
        <v>959</v>
      </c>
      <c r="Z12" s="8">
        <f t="shared" si="3"/>
        <v>87.181818181818187</v>
      </c>
      <c r="AA12" s="8">
        <f t="shared" si="4"/>
        <v>44</v>
      </c>
      <c r="AB12" s="8">
        <f t="shared" si="5"/>
        <v>4</v>
      </c>
      <c r="AC12" s="13">
        <v>7</v>
      </c>
    </row>
    <row r="13" spans="1:29" ht="18.95" customHeight="1">
      <c r="A13" s="27">
        <v>10</v>
      </c>
      <c r="B13" s="10" t="s">
        <v>51</v>
      </c>
      <c r="C13" s="92">
        <v>83</v>
      </c>
      <c r="D13" s="93" t="s">
        <v>133</v>
      </c>
      <c r="E13" s="94">
        <v>81</v>
      </c>
      <c r="F13" s="95" t="s">
        <v>133</v>
      </c>
      <c r="G13" s="96">
        <v>85</v>
      </c>
      <c r="H13" s="97" t="s">
        <v>133</v>
      </c>
      <c r="I13" s="98">
        <v>89</v>
      </c>
      <c r="J13" s="99" t="s">
        <v>133</v>
      </c>
      <c r="K13" s="100">
        <v>89</v>
      </c>
      <c r="L13" s="101" t="s">
        <v>133</v>
      </c>
      <c r="M13" s="102">
        <v>88</v>
      </c>
      <c r="N13" s="103" t="s">
        <v>133</v>
      </c>
      <c r="O13" s="104">
        <v>90</v>
      </c>
      <c r="P13" s="105" t="s">
        <v>133</v>
      </c>
      <c r="Q13" s="106">
        <v>89</v>
      </c>
      <c r="R13" s="107" t="s">
        <v>133</v>
      </c>
      <c r="S13" s="108">
        <f t="shared" si="1"/>
        <v>89</v>
      </c>
      <c r="T13" s="109" t="str">
        <f t="shared" si="0"/>
        <v>4</v>
      </c>
      <c r="U13" s="110">
        <v>83</v>
      </c>
      <c r="V13" s="111" t="s">
        <v>133</v>
      </c>
      <c r="W13" s="112">
        <v>93</v>
      </c>
      <c r="X13" s="113" t="s">
        <v>133</v>
      </c>
      <c r="Y13" s="7">
        <f t="shared" si="2"/>
        <v>959</v>
      </c>
      <c r="Z13" s="8">
        <f t="shared" si="3"/>
        <v>87.181818181818187</v>
      </c>
      <c r="AA13" s="8">
        <f t="shared" si="4"/>
        <v>44</v>
      </c>
      <c r="AB13" s="8">
        <f t="shared" si="5"/>
        <v>4</v>
      </c>
      <c r="AC13" s="13">
        <v>7</v>
      </c>
    </row>
    <row r="14" spans="1:29" ht="18.95" customHeight="1">
      <c r="A14" s="27">
        <v>11</v>
      </c>
      <c r="B14" s="10" t="s">
        <v>25</v>
      </c>
      <c r="C14" s="92">
        <v>88</v>
      </c>
      <c r="D14" s="93" t="s">
        <v>133</v>
      </c>
      <c r="E14" s="94">
        <v>80</v>
      </c>
      <c r="F14" s="95" t="s">
        <v>133</v>
      </c>
      <c r="G14" s="96">
        <v>88</v>
      </c>
      <c r="H14" s="97" t="s">
        <v>133</v>
      </c>
      <c r="I14" s="98">
        <v>92</v>
      </c>
      <c r="J14" s="99" t="s">
        <v>133</v>
      </c>
      <c r="K14" s="100">
        <v>93</v>
      </c>
      <c r="L14" s="101" t="s">
        <v>133</v>
      </c>
      <c r="M14" s="102">
        <v>92</v>
      </c>
      <c r="N14" s="103" t="s">
        <v>133</v>
      </c>
      <c r="O14" s="104">
        <v>92</v>
      </c>
      <c r="P14" s="105" t="s">
        <v>133</v>
      </c>
      <c r="Q14" s="106">
        <v>87</v>
      </c>
      <c r="R14" s="107" t="s">
        <v>133</v>
      </c>
      <c r="S14" s="108">
        <f t="shared" si="1"/>
        <v>87</v>
      </c>
      <c r="T14" s="109" t="str">
        <f t="shared" si="0"/>
        <v>4</v>
      </c>
      <c r="U14" s="110">
        <v>88</v>
      </c>
      <c r="V14" s="111" t="s">
        <v>133</v>
      </c>
      <c r="W14" s="112">
        <v>97</v>
      </c>
      <c r="X14" s="113" t="s">
        <v>133</v>
      </c>
      <c r="Y14" s="7">
        <f t="shared" si="2"/>
        <v>984</v>
      </c>
      <c r="Z14" s="8">
        <f t="shared" si="3"/>
        <v>89.454545454545453</v>
      </c>
      <c r="AA14" s="8">
        <f t="shared" si="4"/>
        <v>44</v>
      </c>
      <c r="AB14" s="8">
        <f t="shared" si="5"/>
        <v>4</v>
      </c>
      <c r="AC14" s="13">
        <v>2</v>
      </c>
    </row>
    <row r="15" spans="1:29" ht="18.95" customHeight="1">
      <c r="A15" s="27">
        <v>12</v>
      </c>
      <c r="B15" s="10" t="s">
        <v>26</v>
      </c>
      <c r="C15" s="92">
        <v>85</v>
      </c>
      <c r="D15" s="93" t="s">
        <v>133</v>
      </c>
      <c r="E15" s="94">
        <v>81</v>
      </c>
      <c r="F15" s="95" t="s">
        <v>133</v>
      </c>
      <c r="G15" s="96">
        <v>87</v>
      </c>
      <c r="H15" s="97" t="s">
        <v>133</v>
      </c>
      <c r="I15" s="98">
        <v>88</v>
      </c>
      <c r="J15" s="99" t="s">
        <v>133</v>
      </c>
      <c r="K15" s="100">
        <v>87</v>
      </c>
      <c r="L15" s="101" t="s">
        <v>133</v>
      </c>
      <c r="M15" s="102">
        <v>92</v>
      </c>
      <c r="N15" s="103" t="s">
        <v>133</v>
      </c>
      <c r="O15" s="104">
        <v>90</v>
      </c>
      <c r="P15" s="105" t="s">
        <v>133</v>
      </c>
      <c r="Q15" s="106">
        <v>88</v>
      </c>
      <c r="R15" s="107" t="s">
        <v>133</v>
      </c>
      <c r="S15" s="108">
        <f t="shared" si="1"/>
        <v>88</v>
      </c>
      <c r="T15" s="109" t="str">
        <f t="shared" si="0"/>
        <v>4</v>
      </c>
      <c r="U15" s="110">
        <v>86</v>
      </c>
      <c r="V15" s="111" t="s">
        <v>133</v>
      </c>
      <c r="W15" s="112">
        <v>91</v>
      </c>
      <c r="X15" s="113" t="s">
        <v>133</v>
      </c>
      <c r="Y15" s="7">
        <f t="shared" si="2"/>
        <v>963</v>
      </c>
      <c r="Z15" s="8">
        <f t="shared" si="3"/>
        <v>87.545454545454547</v>
      </c>
      <c r="AA15" s="8">
        <f t="shared" si="4"/>
        <v>44</v>
      </c>
      <c r="AB15" s="8">
        <f t="shared" si="5"/>
        <v>4</v>
      </c>
      <c r="AC15" s="13">
        <v>4</v>
      </c>
    </row>
    <row r="16" spans="1:29" ht="18.95" customHeight="1">
      <c r="A16" s="27">
        <v>13</v>
      </c>
      <c r="B16" s="10" t="s">
        <v>27</v>
      </c>
      <c r="C16" s="92">
        <v>84</v>
      </c>
      <c r="D16" s="93" t="s">
        <v>133</v>
      </c>
      <c r="E16" s="94">
        <v>80</v>
      </c>
      <c r="F16" s="95" t="s">
        <v>133</v>
      </c>
      <c r="G16" s="96">
        <v>86</v>
      </c>
      <c r="H16" s="97" t="s">
        <v>133</v>
      </c>
      <c r="I16" s="98">
        <v>90</v>
      </c>
      <c r="J16" s="99" t="s">
        <v>133</v>
      </c>
      <c r="K16" s="100">
        <v>90</v>
      </c>
      <c r="L16" s="101" t="s">
        <v>133</v>
      </c>
      <c r="M16" s="102">
        <v>87</v>
      </c>
      <c r="N16" s="103" t="s">
        <v>133</v>
      </c>
      <c r="O16" s="104">
        <v>90</v>
      </c>
      <c r="P16" s="105" t="s">
        <v>133</v>
      </c>
      <c r="Q16" s="106">
        <v>92</v>
      </c>
      <c r="R16" s="107" t="s">
        <v>133</v>
      </c>
      <c r="S16" s="108">
        <f t="shared" si="1"/>
        <v>92</v>
      </c>
      <c r="T16" s="109" t="str">
        <f t="shared" si="0"/>
        <v>4</v>
      </c>
      <c r="U16" s="110">
        <v>84</v>
      </c>
      <c r="V16" s="111" t="s">
        <v>133</v>
      </c>
      <c r="W16" s="112">
        <v>93</v>
      </c>
      <c r="X16" s="113" t="s">
        <v>133</v>
      </c>
      <c r="Y16" s="7">
        <f t="shared" si="2"/>
        <v>968</v>
      </c>
      <c r="Z16" s="8">
        <f t="shared" si="3"/>
        <v>88</v>
      </c>
      <c r="AA16" s="8">
        <f t="shared" si="4"/>
        <v>44</v>
      </c>
      <c r="AB16" s="8">
        <f t="shared" si="5"/>
        <v>4</v>
      </c>
      <c r="AC16" s="13">
        <v>3</v>
      </c>
    </row>
    <row r="17" spans="1:29" ht="18.95" customHeight="1">
      <c r="A17" s="27">
        <v>14</v>
      </c>
      <c r="B17" s="10" t="s">
        <v>28</v>
      </c>
      <c r="C17" s="92">
        <v>84</v>
      </c>
      <c r="D17" s="93" t="s">
        <v>133</v>
      </c>
      <c r="E17" s="94">
        <v>85</v>
      </c>
      <c r="F17" s="95" t="s">
        <v>133</v>
      </c>
      <c r="G17" s="96">
        <v>86</v>
      </c>
      <c r="H17" s="97" t="s">
        <v>133</v>
      </c>
      <c r="I17" s="98">
        <v>82</v>
      </c>
      <c r="J17" s="99" t="s">
        <v>133</v>
      </c>
      <c r="K17" s="100">
        <v>81</v>
      </c>
      <c r="L17" s="101" t="s">
        <v>133</v>
      </c>
      <c r="M17" s="102">
        <v>90</v>
      </c>
      <c r="N17" s="103" t="s">
        <v>133</v>
      </c>
      <c r="O17" s="104">
        <v>84</v>
      </c>
      <c r="P17" s="105" t="s">
        <v>133</v>
      </c>
      <c r="Q17" s="106">
        <v>90</v>
      </c>
      <c r="R17" s="107" t="s">
        <v>133</v>
      </c>
      <c r="S17" s="108">
        <f t="shared" si="1"/>
        <v>90</v>
      </c>
      <c r="T17" s="109" t="str">
        <f t="shared" si="0"/>
        <v>4</v>
      </c>
      <c r="U17" s="110">
        <v>81</v>
      </c>
      <c r="V17" s="111" t="s">
        <v>133</v>
      </c>
      <c r="W17" s="112">
        <v>88</v>
      </c>
      <c r="X17" s="113" t="s">
        <v>133</v>
      </c>
      <c r="Y17" s="7">
        <f t="shared" si="2"/>
        <v>941</v>
      </c>
      <c r="Z17" s="8">
        <f t="shared" si="3"/>
        <v>85.545454545454547</v>
      </c>
      <c r="AA17" s="8">
        <f t="shared" si="4"/>
        <v>44</v>
      </c>
      <c r="AB17" s="8">
        <f t="shared" si="5"/>
        <v>4</v>
      </c>
      <c r="AC17" s="13">
        <v>11</v>
      </c>
    </row>
    <row r="18" spans="1:29" ht="18.95" customHeight="1">
      <c r="A18" s="27">
        <v>15</v>
      </c>
      <c r="B18" s="10" t="s">
        <v>29</v>
      </c>
      <c r="C18" s="92">
        <v>83</v>
      </c>
      <c r="D18" s="93" t="s">
        <v>133</v>
      </c>
      <c r="E18" s="94">
        <v>80</v>
      </c>
      <c r="F18" s="95" t="s">
        <v>133</v>
      </c>
      <c r="G18" s="96">
        <v>78</v>
      </c>
      <c r="H18" s="97" t="s">
        <v>131</v>
      </c>
      <c r="I18" s="98">
        <v>82</v>
      </c>
      <c r="J18" s="99" t="s">
        <v>133</v>
      </c>
      <c r="K18" s="100">
        <v>85</v>
      </c>
      <c r="L18" s="101" t="s">
        <v>133</v>
      </c>
      <c r="M18" s="102">
        <v>80</v>
      </c>
      <c r="N18" s="103" t="s">
        <v>133</v>
      </c>
      <c r="O18" s="104">
        <v>84</v>
      </c>
      <c r="P18" s="105" t="s">
        <v>133</v>
      </c>
      <c r="Q18" s="106">
        <v>88</v>
      </c>
      <c r="R18" s="107" t="s">
        <v>133</v>
      </c>
      <c r="S18" s="108">
        <f t="shared" si="1"/>
        <v>88</v>
      </c>
      <c r="T18" s="109" t="str">
        <f t="shared" si="0"/>
        <v>4</v>
      </c>
      <c r="U18" s="110">
        <v>81</v>
      </c>
      <c r="V18" s="111" t="s">
        <v>133</v>
      </c>
      <c r="W18" s="112">
        <v>86</v>
      </c>
      <c r="X18" s="113" t="s">
        <v>133</v>
      </c>
      <c r="Y18" s="7">
        <f t="shared" si="2"/>
        <v>915</v>
      </c>
      <c r="Z18" s="8">
        <f t="shared" si="3"/>
        <v>83.181818181818187</v>
      </c>
      <c r="AA18" s="8">
        <f t="shared" si="4"/>
        <v>43.5</v>
      </c>
      <c r="AB18" s="8">
        <f t="shared" si="5"/>
        <v>3.9545454545454546</v>
      </c>
      <c r="AC18" s="13">
        <v>13</v>
      </c>
    </row>
    <row r="19" spans="1:29" ht="18.95" customHeight="1">
      <c r="A19" s="27">
        <v>16</v>
      </c>
      <c r="B19" s="38" t="s">
        <v>106</v>
      </c>
      <c r="C19" s="92">
        <v>79</v>
      </c>
      <c r="D19" s="93" t="s">
        <v>131</v>
      </c>
      <c r="E19" s="94">
        <v>76</v>
      </c>
      <c r="F19" s="95" t="s">
        <v>131</v>
      </c>
      <c r="G19" s="96">
        <v>63</v>
      </c>
      <c r="H19" s="97" t="s">
        <v>129</v>
      </c>
      <c r="I19" s="98">
        <v>75</v>
      </c>
      <c r="J19" s="99" t="s">
        <v>131</v>
      </c>
      <c r="K19" s="100">
        <v>75</v>
      </c>
      <c r="L19" s="101" t="s">
        <v>131</v>
      </c>
      <c r="M19" s="102">
        <v>72</v>
      </c>
      <c r="N19" s="103" t="s">
        <v>132</v>
      </c>
      <c r="O19" s="104">
        <v>75</v>
      </c>
      <c r="P19" s="105" t="s">
        <v>131</v>
      </c>
      <c r="Q19" s="106">
        <v>84</v>
      </c>
      <c r="R19" s="107" t="s">
        <v>133</v>
      </c>
      <c r="S19" s="108">
        <f t="shared" si="1"/>
        <v>84</v>
      </c>
      <c r="T19" s="109" t="str">
        <f t="shared" si="0"/>
        <v>4</v>
      </c>
      <c r="U19" s="110">
        <v>77</v>
      </c>
      <c r="V19" s="111" t="s">
        <v>131</v>
      </c>
      <c r="W19" s="112">
        <v>80</v>
      </c>
      <c r="X19" s="113" t="s">
        <v>133</v>
      </c>
      <c r="Y19" s="7">
        <f t="shared" si="2"/>
        <v>840</v>
      </c>
      <c r="Z19" s="8">
        <f t="shared" si="3"/>
        <v>76.36363636363636</v>
      </c>
      <c r="AA19" s="8">
        <f t="shared" si="4"/>
        <v>38</v>
      </c>
      <c r="AB19" s="8">
        <f t="shared" si="5"/>
        <v>3.4545454545454546</v>
      </c>
      <c r="AC19" s="13">
        <v>16</v>
      </c>
    </row>
    <row r="20" spans="1:29" ht="18.95" customHeight="1">
      <c r="A20" s="28"/>
      <c r="B20" s="29" t="s">
        <v>3</v>
      </c>
      <c r="C20" s="7">
        <f>SUM(C4:C19)</f>
        <v>1341</v>
      </c>
      <c r="D20" s="7"/>
      <c r="E20" s="7">
        <f t="shared" ref="E20:W20" si="6">SUM(E4:E19)</f>
        <v>1284</v>
      </c>
      <c r="F20" s="7"/>
      <c r="G20" s="7">
        <f t="shared" si="6"/>
        <v>1338</v>
      </c>
      <c r="H20" s="7"/>
      <c r="I20" s="7">
        <f t="shared" si="6"/>
        <v>1369</v>
      </c>
      <c r="J20" s="7"/>
      <c r="K20" s="7">
        <f t="shared" si="6"/>
        <v>1376</v>
      </c>
      <c r="L20" s="7"/>
      <c r="M20" s="7">
        <f t="shared" si="6"/>
        <v>1383</v>
      </c>
      <c r="N20" s="7"/>
      <c r="O20" s="7">
        <f t="shared" si="6"/>
        <v>1403</v>
      </c>
      <c r="P20" s="7"/>
      <c r="Q20" s="7">
        <f t="shared" si="6"/>
        <v>1396</v>
      </c>
      <c r="R20" s="7"/>
      <c r="S20" s="7">
        <f t="shared" si="6"/>
        <v>1396</v>
      </c>
      <c r="T20" s="7"/>
      <c r="U20" s="7">
        <f t="shared" si="6"/>
        <v>1335</v>
      </c>
      <c r="V20" s="7"/>
      <c r="W20" s="7">
        <f t="shared" si="6"/>
        <v>1452</v>
      </c>
      <c r="X20" s="7"/>
      <c r="Y20" s="7"/>
      <c r="Z20" s="7">
        <f t="shared" ref="Z20" si="7">SUM(Z4:Z19)</f>
        <v>1370.2727272727273</v>
      </c>
      <c r="AA20" s="7"/>
      <c r="AB20" s="7"/>
      <c r="AC20" s="9"/>
    </row>
    <row r="21" spans="1:29" ht="18.95" customHeight="1">
      <c r="A21" s="28"/>
      <c r="B21" s="30" t="s">
        <v>4</v>
      </c>
      <c r="C21" s="8">
        <f>C20/16</f>
        <v>83.8125</v>
      </c>
      <c r="D21" s="8"/>
      <c r="E21" s="8">
        <f t="shared" ref="E21:Z21" si="8">E20/16</f>
        <v>80.25</v>
      </c>
      <c r="F21" s="8"/>
      <c r="G21" s="8">
        <f t="shared" si="8"/>
        <v>83.625</v>
      </c>
      <c r="H21" s="8"/>
      <c r="I21" s="8">
        <f t="shared" si="8"/>
        <v>85.5625</v>
      </c>
      <c r="J21" s="8"/>
      <c r="K21" s="8">
        <f t="shared" si="8"/>
        <v>86</v>
      </c>
      <c r="L21" s="8"/>
      <c r="M21" s="8">
        <f t="shared" si="8"/>
        <v>86.4375</v>
      </c>
      <c r="N21" s="8"/>
      <c r="O21" s="8">
        <f t="shared" si="8"/>
        <v>87.6875</v>
      </c>
      <c r="P21" s="8"/>
      <c r="Q21" s="8">
        <f t="shared" si="8"/>
        <v>87.25</v>
      </c>
      <c r="R21" s="8"/>
      <c r="S21" s="8">
        <f t="shared" si="8"/>
        <v>87.25</v>
      </c>
      <c r="T21" s="8"/>
      <c r="U21" s="8">
        <f t="shared" si="8"/>
        <v>83.4375</v>
      </c>
      <c r="V21" s="8"/>
      <c r="W21" s="8">
        <f t="shared" si="8"/>
        <v>90.75</v>
      </c>
      <c r="X21" s="8"/>
      <c r="Y21" s="8"/>
      <c r="Z21" s="8">
        <f t="shared" si="8"/>
        <v>85.642045454545453</v>
      </c>
      <c r="AA21" s="8"/>
      <c r="AB21" s="8"/>
      <c r="AC21" s="9"/>
    </row>
  </sheetData>
  <mergeCells count="16">
    <mergeCell ref="A1:AC1"/>
    <mergeCell ref="M2:N2"/>
    <mergeCell ref="O2:P2"/>
    <mergeCell ref="Q2:R2"/>
    <mergeCell ref="S2:T2"/>
    <mergeCell ref="W2:X2"/>
    <mergeCell ref="C2:D2"/>
    <mergeCell ref="E2:F2"/>
    <mergeCell ref="G2:H2"/>
    <mergeCell ref="I2:J2"/>
    <mergeCell ref="K2:L2"/>
    <mergeCell ref="U2:V2"/>
    <mergeCell ref="A2:A3"/>
    <mergeCell ref="B2:B3"/>
    <mergeCell ref="Z2:Z3"/>
    <mergeCell ref="AA2:AA3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ป.1</vt:lpstr>
      <vt:lpstr>ป.2</vt:lpstr>
      <vt:lpstr>ป.3</vt:lpstr>
      <vt:lpstr>ป.4</vt:lpstr>
      <vt:lpstr>ป.5</vt:lpstr>
      <vt:lpstr>ป.6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pua01</cp:lastModifiedBy>
  <cp:lastPrinted>2018-03-26T07:02:00Z</cp:lastPrinted>
  <dcterms:created xsi:type="dcterms:W3CDTF">2003-03-03T08:45:43Z</dcterms:created>
  <dcterms:modified xsi:type="dcterms:W3CDTF">2018-03-26T07:02:03Z</dcterms:modified>
</cp:coreProperties>
</file>