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30" activeTab="5"/>
  </bookViews>
  <sheets>
    <sheet name="ป.1" sheetId="27" r:id="rId1"/>
    <sheet name="ป.2" sheetId="24" r:id="rId2"/>
    <sheet name="ป.3" sheetId="23" r:id="rId3"/>
    <sheet name="ป.4" sheetId="22" r:id="rId4"/>
    <sheet name="ป.5" sheetId="21" r:id="rId5"/>
    <sheet name="ป.6" sheetId="20" r:id="rId6"/>
    <sheet name="Sheet2" sheetId="2" state="hidden" r:id="rId7"/>
  </sheets>
  <calcPr calcId="124519"/>
</workbook>
</file>

<file path=xl/calcChain.xml><?xml version="1.0" encoding="utf-8"?>
<calcChain xmlns="http://schemas.openxmlformats.org/spreadsheetml/2006/main">
  <c r="E24" i="20"/>
  <c r="G24"/>
  <c r="I24"/>
  <c r="K24"/>
  <c r="M24"/>
  <c r="O24"/>
  <c r="Q24"/>
  <c r="S24"/>
  <c r="U24"/>
  <c r="W24"/>
  <c r="Z24"/>
  <c r="E19" i="21"/>
  <c r="G19"/>
  <c r="I19"/>
  <c r="K19"/>
  <c r="M19"/>
  <c r="O19"/>
  <c r="Q19"/>
  <c r="S19"/>
  <c r="U19"/>
  <c r="W19"/>
  <c r="Z19"/>
  <c r="E25" i="22"/>
  <c r="G25"/>
  <c r="I25"/>
  <c r="K25"/>
  <c r="M25"/>
  <c r="O25"/>
  <c r="Q25"/>
  <c r="S25"/>
  <c r="U25"/>
  <c r="W25"/>
  <c r="Z25"/>
  <c r="E21" i="23"/>
  <c r="G21"/>
  <c r="I21"/>
  <c r="K21"/>
  <c r="M21"/>
  <c r="O21"/>
  <c r="Q21"/>
  <c r="S21"/>
  <c r="U21"/>
  <c r="X21"/>
  <c r="E22" i="24"/>
  <c r="G22"/>
  <c r="I22"/>
  <c r="K22"/>
  <c r="M22"/>
  <c r="O22"/>
  <c r="Q22"/>
  <c r="S22"/>
  <c r="U22"/>
  <c r="X22"/>
  <c r="C22"/>
  <c r="E21" i="27"/>
  <c r="G21"/>
  <c r="I21"/>
  <c r="K21"/>
  <c r="M21"/>
  <c r="O21"/>
  <c r="Q21"/>
  <c r="S21"/>
  <c r="U21"/>
  <c r="X21"/>
  <c r="Z26" i="22"/>
  <c r="V26"/>
  <c r="W26"/>
  <c r="X26"/>
  <c r="W9" i="27"/>
  <c r="E23" i="24"/>
  <c r="G23"/>
  <c r="I23"/>
  <c r="K23"/>
  <c r="M23"/>
  <c r="O23"/>
  <c r="S23"/>
  <c r="U23"/>
  <c r="C23"/>
  <c r="Q23"/>
  <c r="AA24" i="22" l="1"/>
  <c r="AB24" s="1"/>
  <c r="AA23"/>
  <c r="AB23" s="1"/>
  <c r="AA22"/>
  <c r="AB22" s="1"/>
  <c r="AA21"/>
  <c r="AB21" s="1"/>
  <c r="AA20"/>
  <c r="AB20" s="1"/>
  <c r="AA19"/>
  <c r="AB19" s="1"/>
  <c r="AA18"/>
  <c r="AB18" s="1"/>
  <c r="AA17"/>
  <c r="AB17" s="1"/>
  <c r="AA16"/>
  <c r="AB16" s="1"/>
  <c r="AA15"/>
  <c r="AB15" s="1"/>
  <c r="AA14"/>
  <c r="AB14" s="1"/>
  <c r="AA13"/>
  <c r="AB13" s="1"/>
  <c r="AA12"/>
  <c r="AB12" s="1"/>
  <c r="AA11"/>
  <c r="AB11" s="1"/>
  <c r="AA10"/>
  <c r="AB10" s="1"/>
  <c r="AA9"/>
  <c r="AB9" s="1"/>
  <c r="AA8"/>
  <c r="AB8" s="1"/>
  <c r="AA7"/>
  <c r="AB7" s="1"/>
  <c r="AA6"/>
  <c r="AB6" s="1"/>
  <c r="AA5"/>
  <c r="AB5" s="1"/>
  <c r="AA4"/>
  <c r="AB4" s="1"/>
  <c r="U22" i="27"/>
  <c r="S22"/>
  <c r="Q22"/>
  <c r="O22"/>
  <c r="M22"/>
  <c r="K22"/>
  <c r="I22"/>
  <c r="G22"/>
  <c r="E22"/>
  <c r="C21"/>
  <c r="C22" s="1"/>
  <c r="Y20"/>
  <c r="Z20" s="1"/>
  <c r="W20"/>
  <c r="X20" s="1"/>
  <c r="Y19"/>
  <c r="Z19" s="1"/>
  <c r="W19"/>
  <c r="X19" s="1"/>
  <c r="Y18"/>
  <c r="Z18" s="1"/>
  <c r="W18"/>
  <c r="X18" s="1"/>
  <c r="Y17"/>
  <c r="Z17" s="1"/>
  <c r="W17"/>
  <c r="X17" s="1"/>
  <c r="Y16"/>
  <c r="Z16" s="1"/>
  <c r="W16"/>
  <c r="X16" s="1"/>
  <c r="Y15"/>
  <c r="Z15" s="1"/>
  <c r="W15"/>
  <c r="X15" s="1"/>
  <c r="Y14"/>
  <c r="Z14" s="1"/>
  <c r="W14"/>
  <c r="X14" s="1"/>
  <c r="Y13"/>
  <c r="Z13" s="1"/>
  <c r="W13"/>
  <c r="X13" s="1"/>
  <c r="Y12"/>
  <c r="Z12" s="1"/>
  <c r="W12"/>
  <c r="X12" s="1"/>
  <c r="Y11"/>
  <c r="Z11" s="1"/>
  <c r="W11"/>
  <c r="X11" s="1"/>
  <c r="Y10"/>
  <c r="Z10" s="1"/>
  <c r="W10"/>
  <c r="X10" s="1"/>
  <c r="Y9"/>
  <c r="Z9" s="1"/>
  <c r="X9"/>
  <c r="Y8"/>
  <c r="Z8" s="1"/>
  <c r="W8"/>
  <c r="X8" s="1"/>
  <c r="Y7"/>
  <c r="Z7" s="1"/>
  <c r="W7"/>
  <c r="X7" s="1"/>
  <c r="Y6"/>
  <c r="Z6" s="1"/>
  <c r="W6"/>
  <c r="X6" s="1"/>
  <c r="Y5"/>
  <c r="Z5" s="1"/>
  <c r="W5"/>
  <c r="X5" s="1"/>
  <c r="Y4"/>
  <c r="Z4" s="1"/>
  <c r="W4"/>
  <c r="X4" s="1"/>
  <c r="X22" s="1"/>
  <c r="Y5" i="22"/>
  <c r="Z5" s="1"/>
  <c r="Y6"/>
  <c r="Y7"/>
  <c r="Y8"/>
  <c r="Z8" s="1"/>
  <c r="Y9"/>
  <c r="Z9" s="1"/>
  <c r="Y10"/>
  <c r="Y11"/>
  <c r="Y12"/>
  <c r="Z12" s="1"/>
  <c r="Y13"/>
  <c r="Z13" s="1"/>
  <c r="Y14"/>
  <c r="Y15"/>
  <c r="Y16"/>
  <c r="Z16" s="1"/>
  <c r="Y17"/>
  <c r="Z17" s="1"/>
  <c r="Y18"/>
  <c r="Y19"/>
  <c r="Y20"/>
  <c r="Z20" s="1"/>
  <c r="Y21"/>
  <c r="Z21" s="1"/>
  <c r="Y22"/>
  <c r="Y23"/>
  <c r="Y24"/>
  <c r="Z24" s="1"/>
  <c r="Y4"/>
  <c r="Z6"/>
  <c r="Z7"/>
  <c r="Z10"/>
  <c r="Z11"/>
  <c r="Z14"/>
  <c r="Z15"/>
  <c r="Z18"/>
  <c r="Z19"/>
  <c r="Z22"/>
  <c r="Z23"/>
  <c r="Z4"/>
  <c r="C19" i="21" l="1"/>
  <c r="C20" s="1"/>
  <c r="G20" l="1"/>
  <c r="I20"/>
  <c r="K20"/>
  <c r="M20"/>
  <c r="O20"/>
  <c r="Q20"/>
  <c r="S20"/>
  <c r="U20"/>
  <c r="W20"/>
  <c r="E20"/>
  <c r="AA5"/>
  <c r="AB5" s="1"/>
  <c r="AA6"/>
  <c r="AB6" s="1"/>
  <c r="AA7"/>
  <c r="AB7" s="1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4"/>
  <c r="AB4" s="1"/>
  <c r="Y5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4"/>
  <c r="Z4" s="1"/>
  <c r="Z20" l="1"/>
  <c r="E26" i="22"/>
  <c r="G26"/>
  <c r="I26"/>
  <c r="K26"/>
  <c r="M26"/>
  <c r="O26"/>
  <c r="Q26"/>
  <c r="S26"/>
  <c r="U26"/>
  <c r="C25"/>
  <c r="C26" s="1"/>
  <c r="Y21" i="24" l="1"/>
  <c r="Z21" s="1"/>
  <c r="W21"/>
  <c r="X21" s="1"/>
  <c r="Y20"/>
  <c r="Z20" s="1"/>
  <c r="W20"/>
  <c r="X20" s="1"/>
  <c r="Y19"/>
  <c r="Z19" s="1"/>
  <c r="W19"/>
  <c r="X19" s="1"/>
  <c r="Y18"/>
  <c r="Z18" s="1"/>
  <c r="W18"/>
  <c r="X18" s="1"/>
  <c r="Y17"/>
  <c r="Z17" s="1"/>
  <c r="W17"/>
  <c r="X17" s="1"/>
  <c r="Y16"/>
  <c r="Z16" s="1"/>
  <c r="W16"/>
  <c r="X16" s="1"/>
  <c r="Y15"/>
  <c r="Z15" s="1"/>
  <c r="W15"/>
  <c r="X15" s="1"/>
  <c r="Y14"/>
  <c r="Z14" s="1"/>
  <c r="W14"/>
  <c r="X14" s="1"/>
  <c r="Y13"/>
  <c r="Z13" s="1"/>
  <c r="W13"/>
  <c r="X13" s="1"/>
  <c r="Y12"/>
  <c r="Z12" s="1"/>
  <c r="W12"/>
  <c r="X12" s="1"/>
  <c r="Y11"/>
  <c r="Z11" s="1"/>
  <c r="W11"/>
  <c r="X11" s="1"/>
  <c r="Y10"/>
  <c r="Z10" s="1"/>
  <c r="W10"/>
  <c r="X10" s="1"/>
  <c r="Y9"/>
  <c r="Z9" s="1"/>
  <c r="W9"/>
  <c r="X9" s="1"/>
  <c r="Y8"/>
  <c r="Z8" s="1"/>
  <c r="W8"/>
  <c r="X8" s="1"/>
  <c r="Y7"/>
  <c r="Z7" s="1"/>
  <c r="W7"/>
  <c r="X7" s="1"/>
  <c r="Y6"/>
  <c r="Z6" s="1"/>
  <c r="W6"/>
  <c r="X6" s="1"/>
  <c r="Y5"/>
  <c r="Z5" s="1"/>
  <c r="W5"/>
  <c r="X5" s="1"/>
  <c r="Y4"/>
  <c r="Z4" s="1"/>
  <c r="W4"/>
  <c r="X4" s="1"/>
  <c r="X23" l="1"/>
  <c r="U25" i="20"/>
  <c r="W25"/>
  <c r="Y4" l="1"/>
  <c r="Y5" i="23" l="1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19"/>
  <c r="Z19" s="1"/>
  <c r="Y20"/>
  <c r="Z20" s="1"/>
  <c r="Y4"/>
  <c r="Z4" s="1"/>
  <c r="W5"/>
  <c r="X5" s="1"/>
  <c r="W6"/>
  <c r="X6" s="1"/>
  <c r="W7"/>
  <c r="X7" s="1"/>
  <c r="W8"/>
  <c r="X8" s="1"/>
  <c r="W9"/>
  <c r="X9" s="1"/>
  <c r="W10"/>
  <c r="X10" s="1"/>
  <c r="W11"/>
  <c r="X11" s="1"/>
  <c r="W12"/>
  <c r="X12" s="1"/>
  <c r="W13"/>
  <c r="X13" s="1"/>
  <c r="W14"/>
  <c r="X14" s="1"/>
  <c r="W15"/>
  <c r="X15" s="1"/>
  <c r="W16"/>
  <c r="X16" s="1"/>
  <c r="W17"/>
  <c r="X17" s="1"/>
  <c r="W18"/>
  <c r="X18" s="1"/>
  <c r="W19"/>
  <c r="X19" s="1"/>
  <c r="W20"/>
  <c r="X20" s="1"/>
  <c r="W4"/>
  <c r="X4" s="1"/>
  <c r="U22"/>
  <c r="X22" l="1"/>
  <c r="AA5" i="20"/>
  <c r="AB5" s="1"/>
  <c r="AA6"/>
  <c r="AB6" s="1"/>
  <c r="AA7"/>
  <c r="AB7" s="1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19"/>
  <c r="AB19" s="1"/>
  <c r="AA20"/>
  <c r="AB20" s="1"/>
  <c r="AA21"/>
  <c r="AB21" s="1"/>
  <c r="AA22"/>
  <c r="AB22" s="1"/>
  <c r="AA23"/>
  <c r="AB23" s="1"/>
  <c r="AA4"/>
  <c r="AB4" s="1"/>
  <c r="Y5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19"/>
  <c r="Z19" s="1"/>
  <c r="Y20"/>
  <c r="Z20" s="1"/>
  <c r="Y21"/>
  <c r="Z21" s="1"/>
  <c r="Y22"/>
  <c r="Z22" s="1"/>
  <c r="Y23"/>
  <c r="Z23" s="1"/>
  <c r="Z4"/>
  <c r="S22" i="23"/>
  <c r="Q22"/>
  <c r="O22"/>
  <c r="K22"/>
  <c r="I22"/>
  <c r="G22"/>
  <c r="E22"/>
  <c r="C21"/>
  <c r="C22" s="1"/>
  <c r="Z25" i="20" l="1"/>
  <c r="M22" i="23" l="1"/>
  <c r="E25" i="20" l="1"/>
  <c r="G25"/>
  <c r="I25"/>
  <c r="K25"/>
  <c r="M25"/>
  <c r="O25"/>
  <c r="Q25"/>
  <c r="S25"/>
  <c r="C24"/>
  <c r="C25" s="1"/>
</calcChain>
</file>

<file path=xl/sharedStrings.xml><?xml version="1.0" encoding="utf-8"?>
<sst xmlns="http://schemas.openxmlformats.org/spreadsheetml/2006/main" count="1441" uniqueCount="142">
  <si>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</si>
  <si>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</si>
  <si>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</si>
  <si>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</si>
  <si>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</si>
  <si>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</si>
  <si>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</si>
  <si>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</si>
  <si>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</si>
  <si>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</si>
  <si>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</si>
  <si>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</si>
  <si>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</si>
  <si>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</si>
  <si>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</si>
  <si>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</si>
  <si>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</si>
  <si>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</si>
  <si>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วรรณกรรมฯ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</si>
  <si>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</si>
  <si>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</si>
  <si>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</si>
  <si>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</si>
  <si>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</si>
  <si>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</si>
  <si>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</si>
  <si>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</si>
  <si>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</si>
  <si>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</si>
  <si>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</si>
  <si>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</si>
  <si>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</si>
  <si>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</si>
  <si>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</si>
  <si>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</si>
  <si>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เด็กหญิงชญาดา  อินไชยา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</si>
  <si>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</si>
  <si>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</si>
  <si>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</si>
  <si>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</si>
  <si>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</si>
  <si>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</si>
  <si>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</si>
  <si>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</si>
  <si>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</si>
  <si>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</si>
  <si>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</si>
  <si>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</si>
  <si>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</si>
  <si>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เด็กหญิงมณีรัตน์  ณรินทร์</t>
  </si>
  <si>
    <t>เด็กหญิงชลธารา  กุกไชย</t>
  </si>
  <si>
    <t>เด็กชายธนกฤต  แขกเมือง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</si>
  <si>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</si>
  <si>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</si>
  <si>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</si>
  <si>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</si>
  <si>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</si>
  <si>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</si>
  <si>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</si>
  <si>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</si>
  <si>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</si>
  <si>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</si>
  <si>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</si>
  <si>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</si>
  <si>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</si>
  <si>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</si>
  <si>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</si>
  <si>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เด็กหญิงณัฐนันท์   เพชรดิน</t>
  </si>
  <si>
    <t>เด็กหญิงสุฐิตา   กาญจะแสน</t>
  </si>
  <si>
    <t>หน้าที่ฯ</t>
  </si>
  <si>
    <t>เด็กชายพชร  พรมปา</t>
  </si>
  <si>
    <t>เด็กหญิงพิมผกา  แก้วธรรม</t>
  </si>
  <si>
    <t>เด็กหญิงภุมรัตน์   ศรีจันทร์ผ่อง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</si>
  <si>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</si>
  <si>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</si>
  <si>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</si>
  <si>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</si>
  <si>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</si>
  <si>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</si>
  <si>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</si>
  <si>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</si>
  <si>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</si>
  <si>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</si>
  <si>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</si>
  <si>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</si>
  <si>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</si>
  <si>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</si>
  <si>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</si>
  <si>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</si>
  <si>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</si>
  <si>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</si>
  <si>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</si>
  <si>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</si>
  <si>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</si>
  <si>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</si>
  <si>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</si>
  <si>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</si>
  <si>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</si>
  <si>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</si>
  <si>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</si>
  <si>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</si>
  <si>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</si>
  <si>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</si>
  <si>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</si>
  <si>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</si>
  <si>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เด็กหญิงนิชาภา  ญาณคำ</t>
  </si>
  <si>
    <t>เด็กชายธีรพงศ์  ปัญญาวงค์</t>
  </si>
  <si>
    <t>คะแนนสอบ  ปีการศึกษา  2559  ชั้นประถมศึกษาปีที่  6 โรงเรียนบ้านน้ำยาว</t>
  </si>
  <si>
    <t>คะแนนสอบ  ปีการศึกษา  2559  ชั้นประถมศึกษาปีที่  5 โรงเรียนบ้านน้ำยาว</t>
  </si>
  <si>
    <t>เด็กชายพลวัตร  ติ๊บอุด</t>
  </si>
  <si>
    <t>คะแนนสอบ  ปีการศึกษา  2559  ชั้นประถมศึกษาปีที่  4 โรงเรียนบ้านน้ำยาว</t>
  </si>
  <si>
    <t>ภาษาเพื่อฯ</t>
  </si>
  <si>
    <t>เด็กชายนันท์ธวัต  โนจันทร์</t>
  </si>
  <si>
    <t>คะแนนสอบ  ปีการศึกษา  2559  ชั้นประถมศึกษาปีที่  3 โรงเรียนบ้านน้ำยาว</t>
  </si>
  <si>
    <t>คะแนนสอบ  ปีการศึกษา  2559  ชั้นประถมศึกษาปีที่  2 โรงเรียนบ้านน้ำยาว</t>
  </si>
  <si>
    <t>เด็กหญิงพฤกษา  ทองนาค</t>
  </si>
  <si>
    <t>คะแนนสอบ  ปีการศึกษา  2559  ชั้นประถมศึกษาปีที่  1 โรงเรียนบ้านน้ำยาว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</si>
  <si>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</si>
  <si>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</si>
  <si>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</si>
  <si>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เด็กชายพลวัฒน์  ต้องสู้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</si>
  <si>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</si>
  <si>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</si>
  <si>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</si>
  <si>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</si>
  <si>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</si>
  <si>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เด็กชายต่อศักดิ์  บัวเหล็ก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</si>
  <si>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</si>
  <si>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</si>
  <si>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</si>
  <si>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</si>
  <si>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</si>
  <si>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เด็กหญิงปิ่มปภา  ตีระชิ้น</t>
  </si>
  <si>
    <t>เด็กหญิงอทิชา  กาญจะแสน</t>
  </si>
  <si>
    <t>4</t>
  </si>
  <si>
    <t>3.5</t>
  </si>
  <si>
    <t>3</t>
  </si>
  <si>
    <t>2.5</t>
  </si>
  <si>
    <t>1</t>
  </si>
  <si>
    <t>1.5</t>
  </si>
  <si>
    <t>2</t>
  </si>
  <si>
    <t>เด็กชายไกรฤกษ์  ไชยตัน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</si>
</sst>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2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2"/>
      <color rgb="FFC00000"/>
      <name val="TH SarabunPSK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24"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43" fontId="21" fillId="0" borderId="0" applyFont="0" applyFill="0" applyBorder="0" applyAlignment="0" applyProtection="0"/>
    <xf numFmtId="0" fontId="19" fillId="0" borderId="0"/>
    <xf numFmtId="0" fontId="21" fillId="0" borderId="0"/>
    <xf numFmtId="43" fontId="21" fillId="0" borderId="0" applyFont="0" applyFill="0" applyBorder="0" applyAlignment="0" applyProtection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8" fillId="0" borderId="0"/>
    <xf numFmtId="0" fontId="17" fillId="0" borderId="0"/>
    <xf numFmtId="0" fontId="16" fillId="0" borderId="0"/>
    <xf numFmtId="0" fontId="32" fillId="0" borderId="0"/>
    <xf numFmtId="0" fontId="15" fillId="0" borderId="0"/>
    <xf numFmtId="0" fontId="2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3" fillId="0" borderId="0"/>
    <xf numFmtId="0" fontId="35" fillId="0" borderId="0"/>
    <xf numFmtId="0" fontId="12" fillId="0" borderId="0"/>
    <xf numFmtId="0" fontId="29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36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37" fillId="0" borderId="0"/>
    <xf numFmtId="0" fontId="8" fillId="0" borderId="0"/>
    <xf numFmtId="0" fontId="7" fillId="0" borderId="0"/>
    <xf numFmtId="0" fontId="38" fillId="0" borderId="0"/>
    <xf numFmtId="0" fontId="21" fillId="0" borderId="0"/>
    <xf numFmtId="0" fontId="29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6" fillId="0" borderId="0"/>
    <xf numFmtId="0" fontId="21" fillId="0" borderId="0"/>
    <xf numFmtId="43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29" fillId="0" borderId="0"/>
    <xf numFmtId="0" fontId="5" fillId="0" borderId="0"/>
    <xf numFmtId="0" fontId="5" fillId="0" borderId="0"/>
    <xf numFmtId="0" fontId="38" fillId="0" borderId="0"/>
    <xf numFmtId="0" fontId="21" fillId="0" borderId="0"/>
    <xf numFmtId="0" fontId="29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9" fillId="0" borderId="0"/>
    <xf numFmtId="0" fontId="5" fillId="0" borderId="0"/>
    <xf numFmtId="0" fontId="5" fillId="0" borderId="0"/>
    <xf numFmtId="0" fontId="38" fillId="0" borderId="0"/>
    <xf numFmtId="0" fontId="21" fillId="0" borderId="0"/>
    <xf numFmtId="0" fontId="29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5" fillId="0" borderId="0"/>
    <xf numFmtId="0" fontId="5" fillId="0" borderId="0"/>
    <xf numFmtId="0" fontId="38" fillId="0" borderId="0"/>
    <xf numFmtId="0" fontId="21" fillId="0" borderId="0"/>
    <xf numFmtId="0" fontId="29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9" fillId="0" borderId="0"/>
    <xf numFmtId="0" fontId="5" fillId="0" borderId="0"/>
    <xf numFmtId="0" fontId="5" fillId="0" borderId="0"/>
    <xf numFmtId="0" fontId="38" fillId="0" borderId="0"/>
    <xf numFmtId="0" fontId="21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5" fillId="0" borderId="0"/>
    <xf numFmtId="0" fontId="38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9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38" fillId="0" borderId="0"/>
    <xf numFmtId="0" fontId="21" fillId="0" borderId="0"/>
    <xf numFmtId="0" fontId="29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5" fillId="0" borderId="0"/>
    <xf numFmtId="0" fontId="5" fillId="0" borderId="0"/>
    <xf numFmtId="0" fontId="38" fillId="0" borderId="0"/>
    <xf numFmtId="0" fontId="21" fillId="0" borderId="0"/>
    <xf numFmtId="0" fontId="29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29" fillId="0" borderId="0"/>
    <xf numFmtId="0" fontId="4" fillId="0" borderId="0"/>
    <xf numFmtId="0" fontId="4" fillId="0" borderId="0"/>
    <xf numFmtId="0" fontId="38" fillId="0" borderId="0"/>
    <xf numFmtId="0" fontId="21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8" fillId="0" borderId="0"/>
    <xf numFmtId="0" fontId="21" fillId="0" borderId="0"/>
    <xf numFmtId="0" fontId="29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29" fillId="0" borderId="0"/>
    <xf numFmtId="0" fontId="4" fillId="0" borderId="0"/>
    <xf numFmtId="0" fontId="4" fillId="0" borderId="0"/>
    <xf numFmtId="0" fontId="38" fillId="0" borderId="0"/>
    <xf numFmtId="0" fontId="21" fillId="0" borderId="0"/>
    <xf numFmtId="0" fontId="29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9" fillId="0" borderId="0"/>
    <xf numFmtId="0" fontId="4" fillId="0" borderId="0"/>
    <xf numFmtId="0" fontId="4" fillId="0" borderId="0"/>
    <xf numFmtId="0" fontId="38" fillId="0" borderId="0"/>
    <xf numFmtId="0" fontId="21" fillId="0" borderId="0"/>
    <xf numFmtId="0" fontId="29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4" fillId="0" borderId="0"/>
    <xf numFmtId="0" fontId="4" fillId="0" borderId="0"/>
    <xf numFmtId="0" fontId="38" fillId="0" borderId="0"/>
    <xf numFmtId="0" fontId="21" fillId="0" borderId="0"/>
    <xf numFmtId="0" fontId="29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21" fillId="0" borderId="0"/>
    <xf numFmtId="0" fontId="29" fillId="0" borderId="0"/>
    <xf numFmtId="0" fontId="3" fillId="0" borderId="0"/>
    <xf numFmtId="0" fontId="3" fillId="0" borderId="0"/>
    <xf numFmtId="0" fontId="38" fillId="0" borderId="0"/>
    <xf numFmtId="0" fontId="21" fillId="0" borderId="0"/>
    <xf numFmtId="0" fontId="21" fillId="0" borderId="0"/>
    <xf numFmtId="0" fontId="29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41" fillId="0" borderId="0"/>
    <xf numFmtId="0" fontId="38" fillId="0" borderId="0"/>
    <xf numFmtId="0" fontId="29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8" fillId="0" borderId="0"/>
    <xf numFmtId="0" fontId="21" fillId="0" borderId="0"/>
    <xf numFmtId="0" fontId="29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" fillId="0" borderId="0"/>
    <xf numFmtId="0" fontId="2" fillId="0" borderId="0"/>
    <xf numFmtId="0" fontId="38" fillId="0" borderId="0"/>
    <xf numFmtId="0" fontId="21" fillId="0" borderId="0"/>
    <xf numFmtId="0" fontId="29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9" fillId="0" borderId="0"/>
    <xf numFmtId="0" fontId="2" fillId="0" borderId="0"/>
    <xf numFmtId="0" fontId="2" fillId="0" borderId="0"/>
    <xf numFmtId="0" fontId="38" fillId="0" borderId="0"/>
    <xf numFmtId="0" fontId="21" fillId="0" borderId="0"/>
    <xf numFmtId="0" fontId="29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9" fillId="0" borderId="0"/>
    <xf numFmtId="0" fontId="2" fillId="0" borderId="0"/>
    <xf numFmtId="0" fontId="2" fillId="0" borderId="0"/>
    <xf numFmtId="0" fontId="38" fillId="0" borderId="0"/>
    <xf numFmtId="0" fontId="21" fillId="0" borderId="0"/>
    <xf numFmtId="0" fontId="29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38" fillId="0" borderId="0"/>
    <xf numFmtId="0" fontId="2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8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38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38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29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107">
    <xf numFmtId="0" fontId="0" fillId="0" borderId="0" xfId="0"/>
    <xf numFmtId="0" fontId="23" fillId="0" borderId="5" xfId="0" applyFont="1" applyBorder="1"/>
    <xf numFmtId="0" fontId="30" fillId="0" borderId="0" xfId="0" applyFont="1"/>
    <xf numFmtId="0" fontId="33" fillId="0" borderId="4" xfId="0" applyFont="1" applyBorder="1"/>
    <xf numFmtId="2" fontId="33" fillId="0" borderId="5" xfId="0" applyNumberFormat="1" applyFont="1" applyBorder="1"/>
    <xf numFmtId="0" fontId="33" fillId="0" borderId="5" xfId="0" applyFont="1" applyBorder="1"/>
    <xf numFmtId="0" fontId="34" fillId="0" borderId="5" xfId="0" applyFont="1" applyBorder="1" applyAlignment="1">
      <alignment horizontal="centerContinuous"/>
    </xf>
    <xf numFmtId="1" fontId="33" fillId="0" borderId="5" xfId="0" applyNumberFormat="1" applyFont="1" applyBorder="1" applyAlignment="1">
      <alignment vertical="center"/>
    </xf>
    <xf numFmtId="2" fontId="33" fillId="0" borderId="5" xfId="0" applyNumberFormat="1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23" fillId="0" borderId="5" xfId="0" applyFont="1" applyBorder="1" applyAlignment="1">
      <alignment vertical="center" wrapText="1"/>
    </xf>
    <xf numFmtId="0" fontId="34" fillId="0" borderId="4" xfId="0" applyFont="1" applyBorder="1" applyAlignment="1">
      <alignment horizontal="center"/>
    </xf>
    <xf numFmtId="0" fontId="33" fillId="0" borderId="5" xfId="0" applyFont="1" applyBorder="1" applyAlignment="1">
      <alignment vertical="center" wrapText="1"/>
    </xf>
    <xf numFmtId="0" fontId="40" fillId="0" borderId="5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4" xfId="0" applyFont="1" applyBorder="1" applyAlignment="1">
      <alignment vertical="center"/>
    </xf>
    <xf numFmtId="0" fontId="33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34" fillId="0" borderId="4" xfId="0" applyFont="1" applyBorder="1" applyAlignment="1">
      <alignment horizontal="centerContinuous" vertical="center"/>
    </xf>
    <xf numFmtId="0" fontId="34" fillId="0" borderId="5" xfId="0" applyFont="1" applyBorder="1" applyAlignment="1">
      <alignment horizontal="centerContinuous" vertical="center"/>
    </xf>
    <xf numFmtId="0" fontId="22" fillId="0" borderId="6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24" fillId="0" borderId="4" xfId="0" applyFont="1" applyBorder="1" applyAlignment="1">
      <alignment horizontal="centerContinuous" vertical="center"/>
    </xf>
    <xf numFmtId="0" fontId="24" fillId="0" borderId="5" xfId="0" applyFont="1" applyBorder="1" applyAlignment="1">
      <alignment horizontal="centerContinuous" vertical="center"/>
    </xf>
    <xf numFmtId="0" fontId="23" fillId="0" borderId="5" xfId="507" applyFont="1" applyBorder="1" applyAlignment="1">
      <alignment horizontal="center" vertical="center"/>
    </xf>
    <xf numFmtId="0" fontId="23" fillId="0" borderId="5" xfId="509" applyFont="1" applyBorder="1" applyAlignment="1">
      <alignment horizontal="center" vertical="center"/>
    </xf>
    <xf numFmtId="0" fontId="23" fillId="0" borderId="5" xfId="511" applyFont="1" applyBorder="1" applyAlignment="1">
      <alignment horizontal="center" vertical="center"/>
    </xf>
    <xf numFmtId="0" fontId="23" fillId="0" borderId="5" xfId="513" applyFont="1" applyBorder="1" applyAlignment="1">
      <alignment horizontal="center" vertical="center"/>
    </xf>
    <xf numFmtId="0" fontId="23" fillId="0" borderId="5" xfId="515" applyFont="1" applyBorder="1" applyAlignment="1">
      <alignment horizontal="center" vertical="center"/>
    </xf>
    <xf numFmtId="0" fontId="23" fillId="0" borderId="5" xfId="517" applyFont="1" applyBorder="1" applyAlignment="1">
      <alignment horizontal="center" vertical="center"/>
    </xf>
    <xf numFmtId="0" fontId="23" fillId="0" borderId="5" xfId="519" applyFont="1" applyBorder="1" applyAlignment="1">
      <alignment horizontal="center" vertical="center"/>
    </xf>
    <xf numFmtId="0" fontId="23" fillId="0" borderId="5" xfId="232" applyFont="1" applyBorder="1" applyAlignment="1">
      <alignment horizontal="center" vertical="center"/>
    </xf>
    <xf numFmtId="0" fontId="23" fillId="0" borderId="5" xfId="520" applyFont="1" applyBorder="1" applyAlignment="1">
      <alignment horizontal="center" vertical="center"/>
    </xf>
    <xf numFmtId="0" fontId="23" fillId="0" borderId="5" xfId="521" applyFont="1" applyBorder="1" applyAlignment="1">
      <alignment horizontal="center" vertical="center"/>
    </xf>
    <xf numFmtId="0" fontId="23" fillId="0" borderId="5" xfId="559" applyFont="1" applyBorder="1" applyAlignment="1">
      <alignment horizontal="center" vertical="center"/>
    </xf>
    <xf numFmtId="0" fontId="23" fillId="0" borderId="5" xfId="561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3" fillId="0" borderId="5" xfId="967" applyFont="1" applyBorder="1" applyAlignment="1">
      <alignment horizontal="center"/>
    </xf>
    <xf numFmtId="0" fontId="23" fillId="0" borderId="5" xfId="963" applyFont="1" applyBorder="1" applyAlignment="1">
      <alignment horizontal="center"/>
    </xf>
    <xf numFmtId="0" fontId="23" fillId="0" borderId="5" xfId="962" applyFont="1" applyBorder="1" applyAlignment="1">
      <alignment horizontal="center"/>
    </xf>
    <xf numFmtId="0" fontId="23" fillId="0" borderId="5" xfId="961" applyFont="1" applyBorder="1" applyAlignment="1">
      <alignment horizontal="center"/>
    </xf>
    <xf numFmtId="0" fontId="23" fillId="0" borderId="5" xfId="949" applyFont="1" applyBorder="1" applyAlignment="1">
      <alignment horizontal="center"/>
    </xf>
    <xf numFmtId="0" fontId="23" fillId="0" borderId="5" xfId="21" applyFont="1" applyBorder="1" applyAlignment="1">
      <alignment horizontal="center" vertical="center"/>
    </xf>
    <xf numFmtId="0" fontId="23" fillId="0" borderId="5" xfId="27" applyFont="1" applyBorder="1" applyAlignment="1">
      <alignment horizontal="center" vertical="center"/>
    </xf>
    <xf numFmtId="1" fontId="23" fillId="0" borderId="5" xfId="520" applyNumberFormat="1" applyFont="1" applyBorder="1" applyAlignment="1">
      <alignment horizontal="center" vertical="center"/>
    </xf>
    <xf numFmtId="1" fontId="23" fillId="0" borderId="5" xfId="521" applyNumberFormat="1" applyFont="1" applyBorder="1" applyAlignment="1">
      <alignment horizontal="center" vertical="center"/>
    </xf>
    <xf numFmtId="1" fontId="23" fillId="0" borderId="5" xfId="6" applyNumberFormat="1" applyFont="1" applyBorder="1" applyAlignment="1">
      <alignment horizontal="center" vertical="center"/>
    </xf>
    <xf numFmtId="0" fontId="23" fillId="0" borderId="5" xfId="6" applyFont="1" applyBorder="1" applyAlignment="1">
      <alignment horizontal="center" vertical="center"/>
    </xf>
    <xf numFmtId="1" fontId="23" fillId="0" borderId="5" xfId="16" applyNumberFormat="1" applyFont="1" applyBorder="1" applyAlignment="1">
      <alignment horizontal="center" vertical="center"/>
    </xf>
    <xf numFmtId="0" fontId="23" fillId="0" borderId="5" xfId="16" applyFont="1" applyBorder="1" applyAlignment="1">
      <alignment horizontal="center" vertical="center"/>
    </xf>
    <xf numFmtId="0" fontId="23" fillId="0" borderId="5" xfId="277" applyFont="1" applyBorder="1" applyAlignment="1">
      <alignment horizontal="center"/>
    </xf>
    <xf numFmtId="0" fontId="23" fillId="0" borderId="5" xfId="1035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3" fillId="0" borderId="5" xfId="986" applyFont="1" applyBorder="1" applyAlignment="1">
      <alignment horizontal="center" vertical="center"/>
    </xf>
    <xf numFmtId="0" fontId="23" fillId="0" borderId="5" xfId="989" applyFont="1" applyBorder="1" applyAlignment="1">
      <alignment horizontal="center" vertical="center"/>
    </xf>
    <xf numFmtId="0" fontId="23" fillId="0" borderId="5" xfId="1006" applyFont="1" applyBorder="1" applyAlignment="1">
      <alignment horizontal="center" vertical="center"/>
    </xf>
    <xf numFmtId="0" fontId="23" fillId="0" borderId="2" xfId="277" applyFont="1" applyBorder="1" applyAlignment="1">
      <alignment horizontal="center"/>
    </xf>
    <xf numFmtId="0" fontId="23" fillId="0" borderId="5" xfId="277" applyFont="1" applyBorder="1" applyAlignment="1">
      <alignment horizontal="center" vertical="center"/>
    </xf>
    <xf numFmtId="0" fontId="23" fillId="0" borderId="5" xfId="1055" applyFont="1" applyBorder="1" applyAlignment="1">
      <alignment horizontal="center" vertical="center"/>
    </xf>
    <xf numFmtId="0" fontId="23" fillId="0" borderId="5" xfId="1057" applyFont="1" applyBorder="1" applyAlignment="1">
      <alignment horizontal="center" vertical="center"/>
    </xf>
    <xf numFmtId="0" fontId="23" fillId="0" borderId="5" xfId="1089" applyFont="1" applyBorder="1" applyAlignment="1">
      <alignment horizontal="center"/>
    </xf>
    <xf numFmtId="0" fontId="23" fillId="0" borderId="5" xfId="1103" applyFont="1" applyBorder="1" applyAlignment="1">
      <alignment horizontal="center" vertical="center"/>
    </xf>
    <xf numFmtId="0" fontId="23" fillId="0" borderId="5" xfId="1118" applyFont="1" applyBorder="1" applyAlignment="1">
      <alignment horizontal="center" vertical="center"/>
    </xf>
    <xf numFmtId="0" fontId="23" fillId="0" borderId="5" xfId="1119" applyFont="1" applyBorder="1" applyAlignment="1">
      <alignment horizontal="center" vertical="center"/>
    </xf>
    <xf numFmtId="0" fontId="23" fillId="0" borderId="5" xfId="1120" applyFont="1" applyBorder="1" applyAlignment="1">
      <alignment horizontal="center" vertical="center"/>
    </xf>
    <xf numFmtId="0" fontId="23" fillId="0" borderId="5" xfId="1121" applyFont="1" applyBorder="1" applyAlignment="1">
      <alignment horizontal="center" vertical="center"/>
    </xf>
    <xf numFmtId="0" fontId="23" fillId="0" borderId="5" xfId="1122" applyFont="1" applyBorder="1" applyAlignment="1">
      <alignment horizontal="center" vertical="center"/>
    </xf>
    <xf numFmtId="0" fontId="23" fillId="0" borderId="5" xfId="1124" applyFont="1" applyBorder="1" applyAlignment="1">
      <alignment horizontal="center" vertical="center"/>
    </xf>
    <xf numFmtId="0" fontId="23" fillId="0" borderId="5" xfId="1126" applyFont="1" applyBorder="1" applyAlignment="1">
      <alignment horizontal="center" vertical="center"/>
    </xf>
    <xf numFmtId="0" fontId="23" fillId="0" borderId="5" xfId="1127" applyFont="1" applyBorder="1" applyAlignment="1">
      <alignment horizontal="center" vertical="center"/>
    </xf>
    <xf numFmtId="2" fontId="33" fillId="0" borderId="4" xfId="0" applyNumberFormat="1" applyFont="1" applyBorder="1" applyAlignment="1">
      <alignment vertical="center"/>
    </xf>
    <xf numFmtId="0" fontId="33" fillId="2" borderId="4" xfId="0" applyFont="1" applyFill="1" applyBorder="1" applyAlignment="1">
      <alignment vertical="center"/>
    </xf>
    <xf numFmtId="1" fontId="23" fillId="0" borderId="5" xfId="1333" applyNumberFormat="1" applyFont="1" applyBorder="1" applyAlignment="1">
      <alignment horizontal="center" vertical="center"/>
    </xf>
    <xf numFmtId="0" fontId="23" fillId="0" borderId="5" xfId="1333" applyFont="1" applyBorder="1" applyAlignment="1">
      <alignment horizontal="center" vertical="center"/>
    </xf>
    <xf numFmtId="1" fontId="23" fillId="0" borderId="5" xfId="559" applyNumberFormat="1" applyFont="1" applyBorder="1" applyAlignment="1">
      <alignment horizontal="center" vertical="center"/>
    </xf>
    <xf numFmtId="1" fontId="23" fillId="0" borderId="5" xfId="561" applyNumberFormat="1" applyFont="1" applyBorder="1" applyAlignment="1">
      <alignment horizontal="center" vertical="center"/>
    </xf>
    <xf numFmtId="1" fontId="23" fillId="0" borderId="5" xfId="563" applyNumberFormat="1" applyFont="1" applyBorder="1" applyAlignment="1">
      <alignment horizontal="center" vertical="center"/>
    </xf>
    <xf numFmtId="0" fontId="23" fillId="0" borderId="5" xfId="563" applyFont="1" applyBorder="1" applyAlignment="1">
      <alignment horizontal="center" vertical="center"/>
    </xf>
    <xf numFmtId="1" fontId="23" fillId="0" borderId="5" xfId="565" applyNumberFormat="1" applyFont="1" applyBorder="1" applyAlignment="1">
      <alignment horizontal="center" vertical="center"/>
    </xf>
    <xf numFmtId="0" fontId="23" fillId="0" borderId="5" xfId="565" applyFont="1" applyBorder="1" applyAlignment="1">
      <alignment horizontal="center" vertical="center"/>
    </xf>
    <xf numFmtId="0" fontId="23" fillId="0" borderId="5" xfId="566" applyFont="1" applyBorder="1" applyAlignment="1">
      <alignment horizontal="center" vertical="center"/>
    </xf>
    <xf numFmtId="0" fontId="23" fillId="0" borderId="5" xfId="567" applyFont="1" applyBorder="1" applyAlignment="1">
      <alignment horizontal="center" vertical="center"/>
    </xf>
    <xf numFmtId="0" fontId="23" fillId="0" borderId="5" xfId="568" applyFont="1" applyBorder="1" applyAlignment="1">
      <alignment horizontal="center" vertical="center"/>
    </xf>
    <xf numFmtId="0" fontId="23" fillId="0" borderId="5" xfId="569" applyFont="1" applyBorder="1" applyAlignment="1">
      <alignment horizontal="center" vertical="center"/>
    </xf>
    <xf numFmtId="0" fontId="23" fillId="0" borderId="5" xfId="570" applyFont="1" applyBorder="1" applyAlignment="1">
      <alignment horizontal="center" vertical="center"/>
    </xf>
    <xf numFmtId="0" fontId="23" fillId="0" borderId="5" xfId="1521" applyFont="1" applyBorder="1" applyAlignment="1">
      <alignment horizontal="center" vertical="center"/>
    </xf>
    <xf numFmtId="0" fontId="23" fillId="0" borderId="5" xfId="1522" applyFont="1" applyBorder="1" applyAlignment="1">
      <alignment horizontal="center" vertical="center"/>
    </xf>
    <xf numFmtId="1" fontId="23" fillId="0" borderId="5" xfId="679" applyNumberFormat="1" applyFont="1" applyBorder="1" applyAlignment="1">
      <alignment horizontal="center" vertical="center"/>
    </xf>
    <xf numFmtId="0" fontId="23" fillId="0" borderId="5" xfId="679" applyFont="1" applyBorder="1" applyAlignment="1">
      <alignment horizontal="center" vertical="center"/>
    </xf>
    <xf numFmtId="0" fontId="23" fillId="0" borderId="5" xfId="681" applyFont="1" applyBorder="1" applyAlignment="1">
      <alignment horizontal="center" vertical="center"/>
    </xf>
    <xf numFmtId="0" fontId="23" fillId="0" borderId="5" xfId="683" applyFont="1" applyBorder="1" applyAlignment="1">
      <alignment horizontal="center" vertical="center"/>
    </xf>
    <xf numFmtId="0" fontId="23" fillId="0" borderId="5" xfId="685" applyFont="1" applyBorder="1" applyAlignment="1">
      <alignment horizontal="center" vertical="center"/>
    </xf>
    <xf numFmtId="0" fontId="27" fillId="0" borderId="7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</cellXfs>
  <cellStyles count="1524">
    <cellStyle name="Comma 2" xfId="275"/>
    <cellStyle name="Comma 3" xfId="452"/>
    <cellStyle name="Normal 10" xfId="439"/>
    <cellStyle name="Normal 11" xfId="442"/>
    <cellStyle name="Normal 12" xfId="450"/>
    <cellStyle name="Normal 2" xfId="274"/>
    <cellStyle name="Normal 2 10" xfId="623"/>
    <cellStyle name="Normal 2 11" xfId="673"/>
    <cellStyle name="Normal 2 12" xfId="715"/>
    <cellStyle name="Normal 2 13" xfId="779"/>
    <cellStyle name="Normal 2 14" xfId="853"/>
    <cellStyle name="Normal 2 15" xfId="864"/>
    <cellStyle name="Normal 2 16" xfId="879"/>
    <cellStyle name="Normal 2 17" xfId="893"/>
    <cellStyle name="Normal 2 18" xfId="908"/>
    <cellStyle name="Normal 2 19" xfId="926"/>
    <cellStyle name="Normal 2 2" xfId="410"/>
    <cellStyle name="Normal 2 2 10" xfId="782"/>
    <cellStyle name="Normal 2 2 11" xfId="856"/>
    <cellStyle name="Normal 2 2 12" xfId="869"/>
    <cellStyle name="Normal 2 2 13" xfId="882"/>
    <cellStyle name="Normal 2 2 14" xfId="896"/>
    <cellStyle name="Normal 2 2 15" xfId="911"/>
    <cellStyle name="Normal 2 2 16" xfId="929"/>
    <cellStyle name="Normal 2 2 17" xfId="944"/>
    <cellStyle name="Normal 2 2 18" xfId="970"/>
    <cellStyle name="Normal 2 2 19" xfId="997"/>
    <cellStyle name="Normal 2 2 2" xfId="448"/>
    <cellStyle name="Normal 2 2 20" xfId="1010"/>
    <cellStyle name="Normal 2 2 21" xfId="1024"/>
    <cellStyle name="Normal 2 2 22" xfId="1041"/>
    <cellStyle name="Normal 2 2 23" xfId="1049"/>
    <cellStyle name="Normal 2 2 24" xfId="1066"/>
    <cellStyle name="Normal 2 2 25" xfId="1062"/>
    <cellStyle name="Normal 2 2 26" xfId="1093"/>
    <cellStyle name="Normal 2 2 27" xfId="1107"/>
    <cellStyle name="Normal 2 2 28" xfId="1133"/>
    <cellStyle name="Normal 2 2 29" xfId="1147"/>
    <cellStyle name="Normal 2 2 3" xfId="464"/>
    <cellStyle name="Normal 2 2 30" xfId="1171"/>
    <cellStyle name="Normal 2 2 31" xfId="1212"/>
    <cellStyle name="Normal 2 2 32" xfId="1237"/>
    <cellStyle name="Normal 2 2 33" xfId="1274"/>
    <cellStyle name="Normal 2 2 34" xfId="1284"/>
    <cellStyle name="Normal 2 2 35" xfId="1339"/>
    <cellStyle name="Normal 2 2 36" xfId="1356"/>
    <cellStyle name="Normal 2 2 37" xfId="1351"/>
    <cellStyle name="Normal 2 2 38" xfId="1445"/>
    <cellStyle name="Normal 2 2 39" xfId="1476"/>
    <cellStyle name="Normal 2 2 4" xfId="485"/>
    <cellStyle name="Normal 2 2 5" xfId="525"/>
    <cellStyle name="Normal 2 2 6" xfId="576"/>
    <cellStyle name="Normal 2 2 7" xfId="595"/>
    <cellStyle name="Normal 2 2 8" xfId="668"/>
    <cellStyle name="Normal 2 2 9" xfId="718"/>
    <cellStyle name="Normal 2 20" xfId="945"/>
    <cellStyle name="Normal 2 21" xfId="942"/>
    <cellStyle name="Normal 2 22" xfId="994"/>
    <cellStyle name="Normal 2 23" xfId="1007"/>
    <cellStyle name="Normal 2 24" xfId="1021"/>
    <cellStyle name="Normal 2 25" xfId="1038"/>
    <cellStyle name="Normal 2 26" xfId="1036"/>
    <cellStyle name="Normal 2 27" xfId="1037"/>
    <cellStyle name="Normal 2 28" xfId="1079"/>
    <cellStyle name="Normal 2 29" xfId="1090"/>
    <cellStyle name="Normal 2 3" xfId="427"/>
    <cellStyle name="Normal 2 3 10" xfId="784"/>
    <cellStyle name="Normal 2 3 11" xfId="859"/>
    <cellStyle name="Normal 2 3 12" xfId="871"/>
    <cellStyle name="Normal 2 3 13" xfId="884"/>
    <cellStyle name="Normal 2 3 14" xfId="898"/>
    <cellStyle name="Normal 2 3 15" xfId="913"/>
    <cellStyle name="Normal 2 3 16" xfId="932"/>
    <cellStyle name="Normal 2 3 17" xfId="940"/>
    <cellStyle name="Normal 2 3 18" xfId="972"/>
    <cellStyle name="Normal 2 3 19" xfId="999"/>
    <cellStyle name="Normal 2 3 2" xfId="445"/>
    <cellStyle name="Normal 2 3 20" xfId="1012"/>
    <cellStyle name="Normal 2 3 21" xfId="1026"/>
    <cellStyle name="Normal 2 3 22" xfId="1044"/>
    <cellStyle name="Normal 2 3 23" xfId="1058"/>
    <cellStyle name="Normal 2 3 24" xfId="1043"/>
    <cellStyle name="Normal 2 3 25" xfId="1082"/>
    <cellStyle name="Normal 2 3 26" xfId="1095"/>
    <cellStyle name="Normal 2 3 27" xfId="1109"/>
    <cellStyle name="Normal 2 3 28" xfId="1136"/>
    <cellStyle name="Normal 2 3 29" xfId="1158"/>
    <cellStyle name="Normal 2 3 3" xfId="466"/>
    <cellStyle name="Normal 2 3 30" xfId="1180"/>
    <cellStyle name="Normal 2 3 31" xfId="1215"/>
    <cellStyle name="Normal 2 3 32" xfId="1220"/>
    <cellStyle name="Normal 2 3 33" xfId="1266"/>
    <cellStyle name="Normal 2 3 34" xfId="1283"/>
    <cellStyle name="Normal 2 3 35" xfId="1341"/>
    <cellStyle name="Normal 2 3 36" xfId="1355"/>
    <cellStyle name="Normal 2 3 37" xfId="1396"/>
    <cellStyle name="Normal 2 3 38" xfId="1447"/>
    <cellStyle name="Normal 2 3 39" xfId="1469"/>
    <cellStyle name="Normal 2 3 4" xfId="487"/>
    <cellStyle name="Normal 2 3 5" xfId="527"/>
    <cellStyle name="Normal 2 3 6" xfId="579"/>
    <cellStyle name="Normal 2 3 7" xfId="592"/>
    <cellStyle name="Normal 2 3 8" xfId="661"/>
    <cellStyle name="Normal 2 3 9" xfId="720"/>
    <cellStyle name="Normal 2 30" xfId="1104"/>
    <cellStyle name="Normal 2 31" xfId="1130"/>
    <cellStyle name="Normal 2 32" xfId="1148"/>
    <cellStyle name="Normal 2 33" xfId="1172"/>
    <cellStyle name="Normal 2 34" xfId="1209"/>
    <cellStyle name="Normal 2 35" xfId="1245"/>
    <cellStyle name="Normal 2 36" xfId="1278"/>
    <cellStyle name="Normal 2 37" xfId="1290"/>
    <cellStyle name="Normal 2 38" xfId="1336"/>
    <cellStyle name="Normal 2 39" xfId="1386"/>
    <cellStyle name="Normal 2 4" xfId="429"/>
    <cellStyle name="Normal 2 40" xfId="1346"/>
    <cellStyle name="Normal 2 41" xfId="1442"/>
    <cellStyle name="Normal 2 42" xfId="1482"/>
    <cellStyle name="Normal 2 5" xfId="443"/>
    <cellStyle name="Normal 2 6" xfId="461"/>
    <cellStyle name="Normal 2 7" xfId="482"/>
    <cellStyle name="Normal 2 8" xfId="522"/>
    <cellStyle name="Normal 2 9" xfId="573"/>
    <cellStyle name="Normal 3" xfId="273"/>
    <cellStyle name="Normal 3 10" xfId="453"/>
    <cellStyle name="Normal 3 11" xfId="462"/>
    <cellStyle name="Normal 3 12" xfId="483"/>
    <cellStyle name="Normal 3 13" xfId="523"/>
    <cellStyle name="Normal 3 14" xfId="574"/>
    <cellStyle name="Normal 3 15" xfId="599"/>
    <cellStyle name="Normal 3 16" xfId="672"/>
    <cellStyle name="Normal 3 17" xfId="716"/>
    <cellStyle name="Normal 3 18" xfId="780"/>
    <cellStyle name="Normal 3 19" xfId="854"/>
    <cellStyle name="Normal 3 2" xfId="409"/>
    <cellStyle name="Normal 3 2 10" xfId="659"/>
    <cellStyle name="Normal 3 2 11" xfId="721"/>
    <cellStyle name="Normal 3 2 12" xfId="785"/>
    <cellStyle name="Normal 3 2 13" xfId="860"/>
    <cellStyle name="Normal 3 2 14" xfId="872"/>
    <cellStyle name="Normal 3 2 15" xfId="885"/>
    <cellStyle name="Normal 3 2 16" xfId="899"/>
    <cellStyle name="Normal 3 2 17" xfId="914"/>
    <cellStyle name="Normal 3 2 18" xfId="933"/>
    <cellStyle name="Normal 3 2 19" xfId="937"/>
    <cellStyle name="Normal 3 2 2" xfId="420"/>
    <cellStyle name="Normal 3 2 2 10" xfId="790"/>
    <cellStyle name="Normal 3 2 2 11" xfId="867"/>
    <cellStyle name="Normal 3 2 2 12" xfId="877"/>
    <cellStyle name="Normal 3 2 2 13" xfId="890"/>
    <cellStyle name="Normal 3 2 2 14" xfId="904"/>
    <cellStyle name="Normal 3 2 2 15" xfId="919"/>
    <cellStyle name="Normal 3 2 2 16" xfId="941"/>
    <cellStyle name="Normal 3 2 2 17" xfId="960"/>
    <cellStyle name="Normal 3 2 2 18" xfId="978"/>
    <cellStyle name="Normal 3 2 2 19" xfId="1005"/>
    <cellStyle name="Normal 3 2 2 2" xfId="459"/>
    <cellStyle name="Normal 3 2 2 20" xfId="1018"/>
    <cellStyle name="Normal 3 2 2 21" xfId="1032"/>
    <cellStyle name="Normal 3 2 2 22" xfId="1053"/>
    <cellStyle name="Normal 3 2 2 23" xfId="1067"/>
    <cellStyle name="Normal 3 2 2 24" xfId="1080"/>
    <cellStyle name="Normal 3 2 2 25" xfId="1088"/>
    <cellStyle name="Normal 3 2 2 26" xfId="1101"/>
    <cellStyle name="Normal 3 2 2 27" xfId="1115"/>
    <cellStyle name="Normal 3 2 2 28" xfId="1144"/>
    <cellStyle name="Normal 3 2 2 29" xfId="1140"/>
    <cellStyle name="Normal 3 2 2 3" xfId="472"/>
    <cellStyle name="Normal 3 2 2 30" xfId="1143"/>
    <cellStyle name="Normal 3 2 2 31" xfId="1223"/>
    <cellStyle name="Normal 3 2 2 32" xfId="1252"/>
    <cellStyle name="Normal 3 2 2 33" xfId="1281"/>
    <cellStyle name="Normal 3 2 2 34" xfId="1308"/>
    <cellStyle name="Normal 3 2 2 35" xfId="1350"/>
    <cellStyle name="Normal 3 2 2 36" xfId="1381"/>
    <cellStyle name="Normal 3 2 2 37" xfId="1403"/>
    <cellStyle name="Normal 3 2 2 38" xfId="1455"/>
    <cellStyle name="Normal 3 2 2 39" xfId="1491"/>
    <cellStyle name="Normal 3 2 2 4" xfId="493"/>
    <cellStyle name="Normal 3 2 2 5" xfId="533"/>
    <cellStyle name="Normal 3 2 2 6" xfId="588"/>
    <cellStyle name="Normal 3 2 2 7" xfId="571"/>
    <cellStyle name="Normal 3 2 2 8" xfId="675"/>
    <cellStyle name="Normal 3 2 2 9" xfId="726"/>
    <cellStyle name="Normal 3 2 20" xfId="973"/>
    <cellStyle name="Normal 3 2 21" xfId="1000"/>
    <cellStyle name="Normal 3 2 22" xfId="1013"/>
    <cellStyle name="Normal 3 2 23" xfId="1027"/>
    <cellStyle name="Normal 3 2 24" xfId="1045"/>
    <cellStyle name="Normal 3 2 25" xfId="1059"/>
    <cellStyle name="Normal 3 2 26" xfId="1072"/>
    <cellStyle name="Normal 3 2 27" xfId="1083"/>
    <cellStyle name="Normal 3 2 28" xfId="1096"/>
    <cellStyle name="Normal 3 2 29" xfId="1110"/>
    <cellStyle name="Normal 3 2 3" xfId="449"/>
    <cellStyle name="Normal 3 2 30" xfId="1137"/>
    <cellStyle name="Normal 3 2 31" xfId="1156"/>
    <cellStyle name="Normal 3 2 32" xfId="1178"/>
    <cellStyle name="Normal 3 2 33" xfId="1216"/>
    <cellStyle name="Normal 3 2 34" xfId="1219"/>
    <cellStyle name="Normal 3 2 35" xfId="1253"/>
    <cellStyle name="Normal 3 2 36" xfId="1246"/>
    <cellStyle name="Normal 3 2 37" xfId="1342"/>
    <cellStyle name="Normal 3 2 38" xfId="1353"/>
    <cellStyle name="Normal 3 2 39" xfId="1394"/>
    <cellStyle name="Normal 3 2 4" xfId="455"/>
    <cellStyle name="Normal 3 2 40" xfId="1448"/>
    <cellStyle name="Normal 3 2 41" xfId="1456"/>
    <cellStyle name="Normal 3 2 5" xfId="467"/>
    <cellStyle name="Normal 3 2 6" xfId="488"/>
    <cellStyle name="Normal 3 2 7" xfId="528"/>
    <cellStyle name="Normal 3 2 8" xfId="580"/>
    <cellStyle name="Normal 3 2 9" xfId="635"/>
    <cellStyle name="Normal 3 20" xfId="863"/>
    <cellStyle name="Normal 3 21" xfId="880"/>
    <cellStyle name="Normal 3 22" xfId="894"/>
    <cellStyle name="Normal 3 23" xfId="909"/>
    <cellStyle name="Normal 3 24" xfId="927"/>
    <cellStyle name="Normal 3 25" xfId="947"/>
    <cellStyle name="Normal 3 26" xfId="968"/>
    <cellStyle name="Normal 3 27" xfId="995"/>
    <cellStyle name="Normal 3 28" xfId="1008"/>
    <cellStyle name="Normal 3 29" xfId="1022"/>
    <cellStyle name="Normal 3 3" xfId="418"/>
    <cellStyle name="Normal 3 3 10" xfId="788"/>
    <cellStyle name="Normal 3 3 11" xfId="865"/>
    <cellStyle name="Normal 3 3 12" xfId="875"/>
    <cellStyle name="Normal 3 3 13" xfId="888"/>
    <cellStyle name="Normal 3 3 14" xfId="902"/>
    <cellStyle name="Normal 3 3 15" xfId="917"/>
    <cellStyle name="Normal 3 3 16" xfId="938"/>
    <cellStyle name="Normal 3 3 17" xfId="957"/>
    <cellStyle name="Normal 3 3 18" xfId="976"/>
    <cellStyle name="Normal 3 3 19" xfId="1003"/>
    <cellStyle name="Normal 3 3 2" xfId="457"/>
    <cellStyle name="Normal 3 3 20" xfId="1016"/>
    <cellStyle name="Normal 3 3 21" xfId="1030"/>
    <cellStyle name="Normal 3 3 22" xfId="1050"/>
    <cellStyle name="Normal 3 3 23" xfId="1064"/>
    <cellStyle name="Normal 3 3 24" xfId="1077"/>
    <cellStyle name="Normal 3 3 25" xfId="1086"/>
    <cellStyle name="Normal 3 3 26" xfId="1099"/>
    <cellStyle name="Normal 3 3 27" xfId="1113"/>
    <cellStyle name="Normal 3 3 28" xfId="1141"/>
    <cellStyle name="Normal 3 3 29" xfId="1166"/>
    <cellStyle name="Normal 3 3 3" xfId="470"/>
    <cellStyle name="Normal 3 3 30" xfId="1189"/>
    <cellStyle name="Normal 3 3 31" xfId="1221"/>
    <cellStyle name="Normal 3 3 32" xfId="1249"/>
    <cellStyle name="Normal 3 3 33" xfId="1279"/>
    <cellStyle name="Normal 3 3 34" xfId="1313"/>
    <cellStyle name="Normal 3 3 35" xfId="1347"/>
    <cellStyle name="Normal 3 3 36" xfId="1334"/>
    <cellStyle name="Normal 3 3 37" xfId="1411"/>
    <cellStyle name="Normal 3 3 38" xfId="1452"/>
    <cellStyle name="Normal 3 3 39" xfId="1489"/>
    <cellStyle name="Normal 3 3 4" xfId="491"/>
    <cellStyle name="Normal 3 3 5" xfId="531"/>
    <cellStyle name="Normal 3 3 6" xfId="585"/>
    <cellStyle name="Normal 3 3 7" xfId="594"/>
    <cellStyle name="Normal 3 3 8" xfId="613"/>
    <cellStyle name="Normal 3 3 9" xfId="724"/>
    <cellStyle name="Normal 3 30" xfId="1039"/>
    <cellStyle name="Normal 3 31" xfId="1054"/>
    <cellStyle name="Normal 3 32" xfId="1056"/>
    <cellStyle name="Normal 3 33" xfId="1076"/>
    <cellStyle name="Normal 3 34" xfId="1091"/>
    <cellStyle name="Normal 3 35" xfId="1105"/>
    <cellStyle name="Normal 3 36" xfId="1131"/>
    <cellStyle name="Normal 3 37" xfId="1150"/>
    <cellStyle name="Normal 3 38" xfId="1174"/>
    <cellStyle name="Normal 3 39" xfId="1210"/>
    <cellStyle name="Normal 3 4" xfId="431"/>
    <cellStyle name="Normal 3 40" xfId="1239"/>
    <cellStyle name="Normal 3 41" xfId="1277"/>
    <cellStyle name="Normal 3 42" xfId="1288"/>
    <cellStyle name="Normal 3 43" xfId="1337"/>
    <cellStyle name="Normal 3 44" xfId="1360"/>
    <cellStyle name="Normal 3 45" xfId="1371"/>
    <cellStyle name="Normal 3 46" xfId="1443"/>
    <cellStyle name="Normal 3 47" xfId="1480"/>
    <cellStyle name="Normal 3 5" xfId="433"/>
    <cellStyle name="Normal 3 6" xfId="436"/>
    <cellStyle name="Normal 3 7" xfId="438"/>
    <cellStyle name="Normal 3 8" xfId="441"/>
    <cellStyle name="Normal 3 9" xfId="446"/>
    <cellStyle name="Normal 4" xfId="425"/>
    <cellStyle name="Normal 4 10" xfId="575"/>
    <cellStyle name="Normal 4 11" xfId="597"/>
    <cellStyle name="Normal 4 12" xfId="670"/>
    <cellStyle name="Normal 4 13" xfId="717"/>
    <cellStyle name="Normal 4 14" xfId="781"/>
    <cellStyle name="Normal 4 15" xfId="855"/>
    <cellStyle name="Normal 4 16" xfId="858"/>
    <cellStyle name="Normal 4 17" xfId="881"/>
    <cellStyle name="Normal 4 18" xfId="895"/>
    <cellStyle name="Normal 4 19" xfId="910"/>
    <cellStyle name="Normal 4 2" xfId="430"/>
    <cellStyle name="Normal 4 2 10" xfId="789"/>
    <cellStyle name="Normal 4 2 11" xfId="866"/>
    <cellStyle name="Normal 4 2 12" xfId="876"/>
    <cellStyle name="Normal 4 2 13" xfId="889"/>
    <cellStyle name="Normal 4 2 14" xfId="903"/>
    <cellStyle name="Normal 4 2 15" xfId="918"/>
    <cellStyle name="Normal 4 2 16" xfId="939"/>
    <cellStyle name="Normal 4 2 17" xfId="958"/>
    <cellStyle name="Normal 4 2 18" xfId="977"/>
    <cellStyle name="Normal 4 2 19" xfId="1004"/>
    <cellStyle name="Normal 4 2 2" xfId="458"/>
    <cellStyle name="Normal 4 2 20" xfId="1017"/>
    <cellStyle name="Normal 4 2 21" xfId="1031"/>
    <cellStyle name="Normal 4 2 22" xfId="1051"/>
    <cellStyle name="Normal 4 2 23" xfId="1065"/>
    <cellStyle name="Normal 4 2 24" xfId="1078"/>
    <cellStyle name="Normal 4 2 25" xfId="1087"/>
    <cellStyle name="Normal 4 2 26" xfId="1100"/>
    <cellStyle name="Normal 4 2 27" xfId="1114"/>
    <cellStyle name="Normal 4 2 28" xfId="1142"/>
    <cellStyle name="Normal 4 2 29" xfId="1145"/>
    <cellStyle name="Normal 4 2 3" xfId="471"/>
    <cellStyle name="Normal 4 2 30" xfId="1188"/>
    <cellStyle name="Normal 4 2 31" xfId="1222"/>
    <cellStyle name="Normal 4 2 32" xfId="1250"/>
    <cellStyle name="Normal 4 2 33" xfId="1280"/>
    <cellStyle name="Normal 4 2 34" xfId="1311"/>
    <cellStyle name="Normal 4 2 35" xfId="1348"/>
    <cellStyle name="Normal 4 2 36" xfId="1384"/>
    <cellStyle name="Normal 4 2 37" xfId="1409"/>
    <cellStyle name="Normal 4 2 38" xfId="1453"/>
    <cellStyle name="Normal 4 2 39" xfId="1490"/>
    <cellStyle name="Normal 4 2 4" xfId="492"/>
    <cellStyle name="Normal 4 2 5" xfId="532"/>
    <cellStyle name="Normal 4 2 6" xfId="586"/>
    <cellStyle name="Normal 4 2 7" xfId="603"/>
    <cellStyle name="Normal 4 2 8" xfId="615"/>
    <cellStyle name="Normal 4 2 9" xfId="725"/>
    <cellStyle name="Normal 4 20" xfId="928"/>
    <cellStyle name="Normal 4 21" xfId="946"/>
    <cellStyle name="Normal 4 22" xfId="969"/>
    <cellStyle name="Normal 4 23" xfId="996"/>
    <cellStyle name="Normal 4 24" xfId="1009"/>
    <cellStyle name="Normal 4 25" xfId="1023"/>
    <cellStyle name="Normal 4 26" xfId="1040"/>
    <cellStyle name="Normal 4 27" xfId="1052"/>
    <cellStyle name="Normal 4 28" xfId="1068"/>
    <cellStyle name="Normal 4 29" xfId="1075"/>
    <cellStyle name="Normal 4 3" xfId="435"/>
    <cellStyle name="Normal 4 30" xfId="1092"/>
    <cellStyle name="Normal 4 31" xfId="1106"/>
    <cellStyle name="Normal 4 32" xfId="1132"/>
    <cellStyle name="Normal 4 33" xfId="1149"/>
    <cellStyle name="Normal 4 34" xfId="1173"/>
    <cellStyle name="Normal 4 35" xfId="1211"/>
    <cellStyle name="Normal 4 36" xfId="1238"/>
    <cellStyle name="Normal 4 37" xfId="1276"/>
    <cellStyle name="Normal 4 38" xfId="1286"/>
    <cellStyle name="Normal 4 39" xfId="1338"/>
    <cellStyle name="Normal 4 4" xfId="440"/>
    <cellStyle name="Normal 4 40" xfId="1358"/>
    <cellStyle name="Normal 4 41" xfId="1349"/>
    <cellStyle name="Normal 4 42" xfId="1444"/>
    <cellStyle name="Normal 4 43" xfId="1478"/>
    <cellStyle name="Normal 4 5" xfId="447"/>
    <cellStyle name="Normal 4 6" xfId="454"/>
    <cellStyle name="Normal 4 7" xfId="463"/>
    <cellStyle name="Normal 4 8" xfId="484"/>
    <cellStyle name="Normal 4 9" xfId="524"/>
    <cellStyle name="Normal 5" xfId="426"/>
    <cellStyle name="Normal 5 10" xfId="783"/>
    <cellStyle name="Normal 5 11" xfId="857"/>
    <cellStyle name="Normal 5 12" xfId="870"/>
    <cellStyle name="Normal 5 13" xfId="883"/>
    <cellStyle name="Normal 5 14" xfId="897"/>
    <cellStyle name="Normal 5 15" xfId="912"/>
    <cellStyle name="Normal 5 16" xfId="930"/>
    <cellStyle name="Normal 5 17" xfId="925"/>
    <cellStyle name="Normal 5 18" xfId="971"/>
    <cellStyle name="Normal 5 19" xfId="998"/>
    <cellStyle name="Normal 5 2" xfId="444"/>
    <cellStyle name="Normal 5 20" xfId="1011"/>
    <cellStyle name="Normal 5 21" xfId="1025"/>
    <cellStyle name="Normal 5 22" xfId="1042"/>
    <cellStyle name="Normal 5 23" xfId="1048"/>
    <cellStyle name="Normal 5 24" xfId="1063"/>
    <cellStyle name="Normal 5 25" xfId="1081"/>
    <cellStyle name="Normal 5 26" xfId="1094"/>
    <cellStyle name="Normal 5 27" xfId="1108"/>
    <cellStyle name="Normal 5 28" xfId="1134"/>
    <cellStyle name="Normal 5 29" xfId="1129"/>
    <cellStyle name="Normal 5 3" xfId="465"/>
    <cellStyle name="Normal 5 30" xfId="1151"/>
    <cellStyle name="Normal 5 31" xfId="1213"/>
    <cellStyle name="Normal 5 32" xfId="1224"/>
    <cellStyle name="Normal 5 33" xfId="1268"/>
    <cellStyle name="Normal 5 34" xfId="1285"/>
    <cellStyle name="Normal 5 35" xfId="1340"/>
    <cellStyle name="Normal 5 36" xfId="1354"/>
    <cellStyle name="Normal 5 37" xfId="1372"/>
    <cellStyle name="Normal 5 38" xfId="1446"/>
    <cellStyle name="Normal 5 39" xfId="1470"/>
    <cellStyle name="Normal 5 4" xfId="486"/>
    <cellStyle name="Normal 5 5" xfId="526"/>
    <cellStyle name="Normal 5 6" xfId="577"/>
    <cellStyle name="Normal 5 7" xfId="591"/>
    <cellStyle name="Normal 5 8" xfId="666"/>
    <cellStyle name="Normal 5 9" xfId="719"/>
    <cellStyle name="Normal 6" xfId="428"/>
    <cellStyle name="Normal 6 10" xfId="786"/>
    <cellStyle name="Normal 6 11" xfId="861"/>
    <cellStyle name="Normal 6 12" xfId="873"/>
    <cellStyle name="Normal 6 13" xfId="886"/>
    <cellStyle name="Normal 6 14" xfId="900"/>
    <cellStyle name="Normal 6 15" xfId="915"/>
    <cellStyle name="Normal 6 16" xfId="934"/>
    <cellStyle name="Normal 6 17" xfId="936"/>
    <cellStyle name="Normal 6 18" xfId="974"/>
    <cellStyle name="Normal 6 19" xfId="1001"/>
    <cellStyle name="Normal 6 2" xfId="456"/>
    <cellStyle name="Normal 6 20" xfId="1014"/>
    <cellStyle name="Normal 6 21" xfId="1028"/>
    <cellStyle name="Normal 6 22" xfId="1046"/>
    <cellStyle name="Normal 6 23" xfId="1060"/>
    <cellStyle name="Normal 6 24" xfId="1073"/>
    <cellStyle name="Normal 6 25" xfId="1084"/>
    <cellStyle name="Normal 6 26" xfId="1097"/>
    <cellStyle name="Normal 6 27" xfId="1111"/>
    <cellStyle name="Normal 6 28" xfId="1138"/>
    <cellStyle name="Normal 6 29" xfId="1128"/>
    <cellStyle name="Normal 6 3" xfId="468"/>
    <cellStyle name="Normal 6 30" xfId="1153"/>
    <cellStyle name="Normal 6 31" xfId="1217"/>
    <cellStyle name="Normal 6 32" xfId="1214"/>
    <cellStyle name="Normal 6 33" xfId="1251"/>
    <cellStyle name="Normal 6 34" xfId="1295"/>
    <cellStyle name="Normal 6 35" xfId="1343"/>
    <cellStyle name="Normal 6 36" xfId="1335"/>
    <cellStyle name="Normal 6 37" xfId="1392"/>
    <cellStyle name="Normal 6 38" xfId="1449"/>
    <cellStyle name="Normal 6 39" xfId="1454"/>
    <cellStyle name="Normal 6 4" xfId="489"/>
    <cellStyle name="Normal 6 5" xfId="529"/>
    <cellStyle name="Normal 6 6" xfId="581"/>
    <cellStyle name="Normal 6 7" xfId="634"/>
    <cellStyle name="Normal 6 8" xfId="578"/>
    <cellStyle name="Normal 6 9" xfId="722"/>
    <cellStyle name="Normal 7" xfId="432"/>
    <cellStyle name="Normal 7 10" xfId="787"/>
    <cellStyle name="Normal 7 11" xfId="862"/>
    <cellStyle name="Normal 7 12" xfId="874"/>
    <cellStyle name="Normal 7 13" xfId="887"/>
    <cellStyle name="Normal 7 14" xfId="901"/>
    <cellStyle name="Normal 7 15" xfId="916"/>
    <cellStyle name="Normal 7 16" xfId="935"/>
    <cellStyle name="Normal 7 17" xfId="931"/>
    <cellStyle name="Normal 7 18" xfId="975"/>
    <cellStyle name="Normal 7 19" xfId="1002"/>
    <cellStyle name="Normal 7 2" xfId="451"/>
    <cellStyle name="Normal 7 20" xfId="1015"/>
    <cellStyle name="Normal 7 21" xfId="1029"/>
    <cellStyle name="Normal 7 22" xfId="1047"/>
    <cellStyle name="Normal 7 23" xfId="1061"/>
    <cellStyle name="Normal 7 24" xfId="1074"/>
    <cellStyle name="Normal 7 25" xfId="1085"/>
    <cellStyle name="Normal 7 26" xfId="1098"/>
    <cellStyle name="Normal 7 27" xfId="1112"/>
    <cellStyle name="Normal 7 28" xfId="1139"/>
    <cellStyle name="Normal 7 29" xfId="1170"/>
    <cellStyle name="Normal 7 3" xfId="469"/>
    <cellStyle name="Normal 7 30" xfId="1193"/>
    <cellStyle name="Normal 7 31" xfId="1218"/>
    <cellStyle name="Normal 7 32" xfId="1247"/>
    <cellStyle name="Normal 7 33" xfId="1248"/>
    <cellStyle name="Normal 7 34" xfId="1293"/>
    <cellStyle name="Normal 7 35" xfId="1344"/>
    <cellStyle name="Normal 7 36" xfId="1364"/>
    <cellStyle name="Normal 7 37" xfId="1388"/>
    <cellStyle name="Normal 7 38" xfId="1450"/>
    <cellStyle name="Normal 7 39" xfId="1451"/>
    <cellStyle name="Normal 7 4" xfId="490"/>
    <cellStyle name="Normal 7 5" xfId="530"/>
    <cellStyle name="Normal 7 6" xfId="582"/>
    <cellStyle name="Normal 7 7" xfId="633"/>
    <cellStyle name="Normal 7 8" xfId="584"/>
    <cellStyle name="Normal 7 9" xfId="723"/>
    <cellStyle name="Normal 8" xfId="434"/>
    <cellStyle name="Normal 9" xfId="437"/>
    <cellStyle name="เครื่องหมายจุลภาค 2" xfId="278"/>
    <cellStyle name="ปกติ" xfId="0" builtinId="0"/>
    <cellStyle name="ปกติ 10" xfId="416"/>
    <cellStyle name="ปกติ 10 10" xfId="210"/>
    <cellStyle name="ปกติ 10 11" xfId="225"/>
    <cellStyle name="ปกติ 10 12" xfId="265"/>
    <cellStyle name="ปกติ 10 12 2" xfId="401"/>
    <cellStyle name="ปกติ 10 13" xfId="271"/>
    <cellStyle name="ปกติ 10 13 2" xfId="407"/>
    <cellStyle name="ปกติ 10 14" xfId="480"/>
    <cellStyle name="ปกติ 10 15" xfId="502"/>
    <cellStyle name="ปกติ 10 16" xfId="542"/>
    <cellStyle name="ปกติ 10 17" xfId="607"/>
    <cellStyle name="ปกติ 10 18" xfId="643"/>
    <cellStyle name="ปกติ 10 19" xfId="601"/>
    <cellStyle name="ปกติ 10 2" xfId="51"/>
    <cellStyle name="ปกติ 10 20" xfId="735"/>
    <cellStyle name="ปกติ 10 21" xfId="799"/>
    <cellStyle name="ปกติ 10 22" xfId="986"/>
    <cellStyle name="ปกติ 10 23" xfId="1124"/>
    <cellStyle name="ปกติ 10 24" xfId="1162"/>
    <cellStyle name="ปกติ 10 25" xfId="1184"/>
    <cellStyle name="ปกติ 10 26" xfId="1201"/>
    <cellStyle name="ปกติ 10 27" xfId="1233"/>
    <cellStyle name="ปกติ 10 28" xfId="1262"/>
    <cellStyle name="ปกติ 10 29" xfId="1298"/>
    <cellStyle name="ปกติ 10 3" xfId="96"/>
    <cellStyle name="ปกติ 10 3 2" xfId="324"/>
    <cellStyle name="ปกติ 10 30" xfId="1320"/>
    <cellStyle name="ปกติ 10 31" xfId="1367"/>
    <cellStyle name="ปกติ 10 32" xfId="1399"/>
    <cellStyle name="ปกติ 10 33" xfId="1425"/>
    <cellStyle name="ปกติ 10 34" xfId="1465"/>
    <cellStyle name="ปกติ 10 35" xfId="1500"/>
    <cellStyle name="ปกติ 10 4" xfId="141"/>
    <cellStyle name="ปกติ 10 4 2" xfId="369"/>
    <cellStyle name="ปกติ 10 5" xfId="150"/>
    <cellStyle name="ปกติ 10 6" xfId="160"/>
    <cellStyle name="ปกติ 10 7" xfId="171"/>
    <cellStyle name="ปกติ 10 8" xfId="183"/>
    <cellStyle name="ปกติ 10 9" xfId="196"/>
    <cellStyle name="ปกติ 11 10" xfId="481"/>
    <cellStyle name="ปกติ 11 11" xfId="503"/>
    <cellStyle name="ปกติ 11 12" xfId="543"/>
    <cellStyle name="ปกติ 11 13" xfId="608"/>
    <cellStyle name="ปกติ 11 14" xfId="644"/>
    <cellStyle name="ปกติ 11 15" xfId="572"/>
    <cellStyle name="ปกติ 11 16" xfId="736"/>
    <cellStyle name="ปกติ 11 17" xfId="800"/>
    <cellStyle name="ปกติ 11 18" xfId="989"/>
    <cellStyle name="ปกติ 11 19" xfId="1126"/>
    <cellStyle name="ปกติ 11 2" xfId="151"/>
    <cellStyle name="ปกติ 11 20" xfId="1164"/>
    <cellStyle name="ปกติ 11 21" xfId="1186"/>
    <cellStyle name="ปกติ 11 22" xfId="1203"/>
    <cellStyle name="ปกติ 11 23" xfId="1235"/>
    <cellStyle name="ปกติ 11 24" xfId="1264"/>
    <cellStyle name="ปกติ 11 25" xfId="1300"/>
    <cellStyle name="ปกติ 11 26" xfId="1322"/>
    <cellStyle name="ปกติ 11 27" xfId="1369"/>
    <cellStyle name="ปกติ 11 28" xfId="1401"/>
    <cellStyle name="ปกติ 11 29" xfId="1427"/>
    <cellStyle name="ปกติ 11 3" xfId="161"/>
    <cellStyle name="ปกติ 11 30" xfId="1467"/>
    <cellStyle name="ปกติ 11 31" xfId="1502"/>
    <cellStyle name="ปกติ 11 4" xfId="172"/>
    <cellStyle name="ปกติ 11 5" xfId="184"/>
    <cellStyle name="ปกติ 11 6" xfId="197"/>
    <cellStyle name="ปกติ 11 7" xfId="211"/>
    <cellStyle name="ปกติ 11 8" xfId="226"/>
    <cellStyle name="ปกติ 11 9" xfId="272"/>
    <cellStyle name="ปกติ 11 9 2" xfId="408"/>
    <cellStyle name="ปกติ 12" xfId="951"/>
    <cellStyle name="ปกติ 12 10" xfId="1165"/>
    <cellStyle name="ปกติ 12 11" xfId="1187"/>
    <cellStyle name="ปกติ 12 12" xfId="1204"/>
    <cellStyle name="ปกติ 12 13" xfId="1236"/>
    <cellStyle name="ปกติ 12 14" xfId="1265"/>
    <cellStyle name="ปกติ 12 15" xfId="1301"/>
    <cellStyle name="ปกติ 12 16" xfId="1323"/>
    <cellStyle name="ปกติ 12 17" xfId="1370"/>
    <cellStyle name="ปกติ 12 18" xfId="1402"/>
    <cellStyle name="ปกติ 12 19" xfId="1428"/>
    <cellStyle name="ปกติ 12 2" xfId="162"/>
    <cellStyle name="ปกติ 12 20" xfId="1468"/>
    <cellStyle name="ปกติ 12 21" xfId="1503"/>
    <cellStyle name="ปกติ 12 3" xfId="173"/>
    <cellStyle name="ปกติ 12 4" xfId="185"/>
    <cellStyle name="ปกติ 12 5" xfId="198"/>
    <cellStyle name="ปกติ 12 6" xfId="212"/>
    <cellStyle name="ปกติ 12 7" xfId="227"/>
    <cellStyle name="ปกติ 12 8" xfId="991"/>
    <cellStyle name="ปกติ 12 9" xfId="1127"/>
    <cellStyle name="ปกติ 13" xfId="507"/>
    <cellStyle name="ปกติ 13 2" xfId="174"/>
    <cellStyle name="ปกติ 13 3" xfId="186"/>
    <cellStyle name="ปกติ 13 4" xfId="199"/>
    <cellStyle name="ปกติ 13 5" xfId="213"/>
    <cellStyle name="ปกติ 13 6" xfId="228"/>
    <cellStyle name="ปกติ 14" xfId="509"/>
    <cellStyle name="ปกติ 14 2" xfId="187"/>
    <cellStyle name="ปกติ 14 3" xfId="200"/>
    <cellStyle name="ปกติ 14 4" xfId="214"/>
    <cellStyle name="ปกติ 14 5" xfId="229"/>
    <cellStyle name="ปกติ 15" xfId="511"/>
    <cellStyle name="ปกติ 15 2" xfId="201"/>
    <cellStyle name="ปกติ 15 3" xfId="215"/>
    <cellStyle name="ปกติ 15 4" xfId="230"/>
    <cellStyle name="ปกติ 16" xfId="513"/>
    <cellStyle name="ปกติ 16 2" xfId="216"/>
    <cellStyle name="ปกติ 16 3" xfId="231"/>
    <cellStyle name="ปกติ 17" xfId="515"/>
    <cellStyle name="ปกติ 18" xfId="517"/>
    <cellStyle name="ปกติ 19" xfId="519"/>
    <cellStyle name="ปกติ 2" xfId="277"/>
    <cellStyle name="ปกติ 2 10" xfId="28"/>
    <cellStyle name="ปกติ 2 11" xfId="35"/>
    <cellStyle name="ปกติ 2 12" xfId="43"/>
    <cellStyle name="ปกติ 2 13" xfId="52"/>
    <cellStyle name="ปกติ 2 13 10" xfId="987"/>
    <cellStyle name="ปกติ 2 13 11" xfId="1123"/>
    <cellStyle name="ปกติ 2 13 12" xfId="1161"/>
    <cellStyle name="ปกติ 2 13 13" xfId="1183"/>
    <cellStyle name="ปกติ 2 13 14" xfId="1200"/>
    <cellStyle name="ปกติ 2 13 15" xfId="1232"/>
    <cellStyle name="ปกติ 2 13 16" xfId="1261"/>
    <cellStyle name="ปกติ 2 13 17" xfId="1297"/>
    <cellStyle name="ปกติ 2 13 18" xfId="1319"/>
    <cellStyle name="ปกติ 2 13 19" xfId="1366"/>
    <cellStyle name="ปกติ 2 13 2" xfId="280"/>
    <cellStyle name="ปกติ 2 13 20" xfId="1398"/>
    <cellStyle name="ปกติ 2 13 21" xfId="1424"/>
    <cellStyle name="ปกติ 2 13 22" xfId="1464"/>
    <cellStyle name="ปกติ 2 13 23" xfId="1499"/>
    <cellStyle name="ปกติ 2 13 3" xfId="504"/>
    <cellStyle name="ปกติ 2 13 4" xfId="544"/>
    <cellStyle name="ปกติ 2 13 5" xfId="609"/>
    <cellStyle name="ปกติ 2 13 6" xfId="645"/>
    <cellStyle name="ปกติ 2 13 7" xfId="590"/>
    <cellStyle name="ปกติ 2 13 8" xfId="737"/>
    <cellStyle name="ปกติ 2 13 9" xfId="801"/>
    <cellStyle name="ปกติ 2 14" xfId="53"/>
    <cellStyle name="ปกติ 2 14 10" xfId="988"/>
    <cellStyle name="ปกติ 2 14 11" xfId="1125"/>
    <cellStyle name="ปกติ 2 14 12" xfId="1163"/>
    <cellStyle name="ปกติ 2 14 13" xfId="1185"/>
    <cellStyle name="ปกติ 2 14 14" xfId="1202"/>
    <cellStyle name="ปกติ 2 14 15" xfId="1234"/>
    <cellStyle name="ปกติ 2 14 16" xfId="1263"/>
    <cellStyle name="ปกติ 2 14 17" xfId="1299"/>
    <cellStyle name="ปกติ 2 14 18" xfId="1321"/>
    <cellStyle name="ปกติ 2 14 19" xfId="1368"/>
    <cellStyle name="ปกติ 2 14 2" xfId="281"/>
    <cellStyle name="ปกติ 2 14 20" xfId="1400"/>
    <cellStyle name="ปกติ 2 14 21" xfId="1426"/>
    <cellStyle name="ปกติ 2 14 22" xfId="1466"/>
    <cellStyle name="ปกติ 2 14 23" xfId="1501"/>
    <cellStyle name="ปกติ 2 14 3" xfId="505"/>
    <cellStyle name="ปกติ 2 14 4" xfId="545"/>
    <cellStyle name="ปกติ 2 14 5" xfId="610"/>
    <cellStyle name="ปกติ 2 14 6" xfId="646"/>
    <cellStyle name="ปกติ 2 14 7" xfId="593"/>
    <cellStyle name="ปกติ 2 14 8" xfId="738"/>
    <cellStyle name="ปกติ 2 14 9" xfId="802"/>
    <cellStyle name="ปกติ 2 15" xfId="55"/>
    <cellStyle name="ปกติ 2 15 10" xfId="990"/>
    <cellStyle name="ปกติ 2 15 11" xfId="1168"/>
    <cellStyle name="ปกติ 2 15 12" xfId="1190"/>
    <cellStyle name="ปกติ 2 15 13" xfId="1205"/>
    <cellStyle name="ปกติ 2 15 14" xfId="1240"/>
    <cellStyle name="ปกติ 2 15 15" xfId="1269"/>
    <cellStyle name="ปกติ 2 15 16" xfId="1303"/>
    <cellStyle name="ปกติ 2 15 17" xfId="1324"/>
    <cellStyle name="ปกติ 2 15 18" xfId="1374"/>
    <cellStyle name="ปกติ 2 15 19" xfId="1404"/>
    <cellStyle name="ปกติ 2 15 2" xfId="283"/>
    <cellStyle name="ปกติ 2 15 20" xfId="1429"/>
    <cellStyle name="ปกติ 2 15 21" xfId="1471"/>
    <cellStyle name="ปกติ 2 15 22" xfId="1504"/>
    <cellStyle name="ปกติ 2 15 3" xfId="499"/>
    <cellStyle name="ปกติ 2 15 4" xfId="539"/>
    <cellStyle name="ปกติ 2 15 5" xfId="604"/>
    <cellStyle name="ปกติ 2 15 6" xfId="640"/>
    <cellStyle name="ปกติ 2 15 7" xfId="650"/>
    <cellStyle name="ปกติ 2 15 8" xfId="732"/>
    <cellStyle name="ปกติ 2 15 9" xfId="796"/>
    <cellStyle name="ปกติ 2 16" xfId="58"/>
    <cellStyle name="ปกติ 2 16 10" xfId="992"/>
    <cellStyle name="ปกติ 2 16 11" xfId="1169"/>
    <cellStyle name="ปกติ 2 16 12" xfId="1191"/>
    <cellStyle name="ปกติ 2 16 13" xfId="1207"/>
    <cellStyle name="ปกติ 2 16 14" xfId="1242"/>
    <cellStyle name="ปกติ 2 16 15" xfId="1271"/>
    <cellStyle name="ปกติ 2 16 16" xfId="1305"/>
    <cellStyle name="ปกติ 2 16 17" xfId="1326"/>
    <cellStyle name="ปกติ 2 16 18" xfId="1376"/>
    <cellStyle name="ปกติ 2 16 19" xfId="1406"/>
    <cellStyle name="ปกติ 2 16 2" xfId="286"/>
    <cellStyle name="ปกติ 2 16 20" xfId="1431"/>
    <cellStyle name="ปกติ 2 16 21" xfId="1473"/>
    <cellStyle name="ปกติ 2 16 22" xfId="1506"/>
    <cellStyle name="ปกติ 2 16 3" xfId="506"/>
    <cellStyle name="ปกติ 2 16 4" xfId="546"/>
    <cellStyle name="ปกติ 2 16 5" xfId="611"/>
    <cellStyle name="ปกติ 2 16 6" xfId="647"/>
    <cellStyle name="ปกติ 2 16 7" xfId="691"/>
    <cellStyle name="ปกติ 2 16 8" xfId="739"/>
    <cellStyle name="ปกติ 2 16 9" xfId="803"/>
    <cellStyle name="ปกติ 2 17" xfId="62"/>
    <cellStyle name="ปกติ 2 17 10" xfId="993"/>
    <cellStyle name="ปกติ 2 17 11" xfId="1192"/>
    <cellStyle name="ปกติ 2 17 12" xfId="1208"/>
    <cellStyle name="ปกติ 2 17 13" xfId="1243"/>
    <cellStyle name="ปกติ 2 17 14" xfId="1272"/>
    <cellStyle name="ปกติ 2 17 15" xfId="1306"/>
    <cellStyle name="ปกติ 2 17 16" xfId="1327"/>
    <cellStyle name="ปกติ 2 17 17" xfId="1377"/>
    <cellStyle name="ปกติ 2 17 18" xfId="1407"/>
    <cellStyle name="ปกติ 2 17 19" xfId="1432"/>
    <cellStyle name="ปกติ 2 17 2" xfId="290"/>
    <cellStyle name="ปกติ 2 17 20" xfId="1474"/>
    <cellStyle name="ปกติ 2 17 21" xfId="1507"/>
    <cellStyle name="ปกติ 2 17 3" xfId="508"/>
    <cellStyle name="ปกติ 2 17 4" xfId="547"/>
    <cellStyle name="ปกติ 2 17 5" xfId="612"/>
    <cellStyle name="ปกติ 2 17 6" xfId="649"/>
    <cellStyle name="ปกติ 2 17 7" xfId="692"/>
    <cellStyle name="ปกติ 2 17 8" xfId="740"/>
    <cellStyle name="ปกติ 2 17 9" xfId="804"/>
    <cellStyle name="ปกติ 2 18" xfId="67"/>
    <cellStyle name="ปกติ 2 18 10" xfId="1206"/>
    <cellStyle name="ปกติ 2 18 11" xfId="1241"/>
    <cellStyle name="ปกติ 2 18 12" xfId="1270"/>
    <cellStyle name="ปกติ 2 18 13" xfId="1304"/>
    <cellStyle name="ปกติ 2 18 14" xfId="1325"/>
    <cellStyle name="ปกติ 2 18 15" xfId="1375"/>
    <cellStyle name="ปกติ 2 18 16" xfId="1405"/>
    <cellStyle name="ปกติ 2 18 17" xfId="1430"/>
    <cellStyle name="ปกติ 2 18 18" xfId="1472"/>
    <cellStyle name="ปกติ 2 18 19" xfId="1505"/>
    <cellStyle name="ปกติ 2 18 2" xfId="295"/>
    <cellStyle name="ปกติ 2 18 3" xfId="510"/>
    <cellStyle name="ปกติ 2 18 4" xfId="548"/>
    <cellStyle name="ปกติ 2 18 5" xfId="614"/>
    <cellStyle name="ปกติ 2 18 6" xfId="651"/>
    <cellStyle name="ปกติ 2 18 7" xfId="693"/>
    <cellStyle name="ปกติ 2 18 8" xfId="741"/>
    <cellStyle name="ปกติ 2 18 9" xfId="805"/>
    <cellStyle name="ปกติ 2 19" xfId="73"/>
    <cellStyle name="ปกติ 2 19 10" xfId="1244"/>
    <cellStyle name="ปกติ 2 19 11" xfId="1273"/>
    <cellStyle name="ปกติ 2 19 12" xfId="1307"/>
    <cellStyle name="ปกติ 2 19 13" xfId="1328"/>
    <cellStyle name="ปกติ 2 19 14" xfId="1378"/>
    <cellStyle name="ปกติ 2 19 15" xfId="1408"/>
    <cellStyle name="ปกติ 2 19 16" xfId="1433"/>
    <cellStyle name="ปกติ 2 19 17" xfId="1475"/>
    <cellStyle name="ปกติ 2 19 18" xfId="1508"/>
    <cellStyle name="ปกติ 2 19 2" xfId="301"/>
    <cellStyle name="ปกติ 2 19 3" xfId="512"/>
    <cellStyle name="ปกติ 2 19 4" xfId="549"/>
    <cellStyle name="ปกติ 2 19 5" xfId="616"/>
    <cellStyle name="ปกติ 2 19 6" xfId="652"/>
    <cellStyle name="ปกติ 2 19 7" xfId="694"/>
    <cellStyle name="ปกติ 2 19 8" xfId="742"/>
    <cellStyle name="ปกติ 2 19 9" xfId="806"/>
    <cellStyle name="ปกติ 2 2" xfId="1"/>
    <cellStyle name="ปกติ 2 20" xfId="80"/>
    <cellStyle name="ปกติ 2 20 10" xfId="1275"/>
    <cellStyle name="ปกติ 2 20 11" xfId="1309"/>
    <cellStyle name="ปกติ 2 20 12" xfId="1329"/>
    <cellStyle name="ปกติ 2 20 13" xfId="1380"/>
    <cellStyle name="ปกติ 2 20 14" xfId="1410"/>
    <cellStyle name="ปกติ 2 20 15" xfId="1434"/>
    <cellStyle name="ปกติ 2 20 16" xfId="1477"/>
    <cellStyle name="ปกติ 2 20 17" xfId="1509"/>
    <cellStyle name="ปกติ 2 20 2" xfId="308"/>
    <cellStyle name="ปกติ 2 20 3" xfId="514"/>
    <cellStyle name="ปกติ 2 20 4" xfId="550"/>
    <cellStyle name="ปกติ 2 20 5" xfId="617"/>
    <cellStyle name="ปกติ 2 20 6" xfId="654"/>
    <cellStyle name="ปกติ 2 20 7" xfId="695"/>
    <cellStyle name="ปกติ 2 20 8" xfId="743"/>
    <cellStyle name="ปกติ 2 20 9" xfId="807"/>
    <cellStyle name="ปกติ 2 21" xfId="88"/>
    <cellStyle name="ปกติ 2 21 10" xfId="1310"/>
    <cellStyle name="ปกติ 2 21 11" xfId="1330"/>
    <cellStyle name="ปกติ 2 21 12" xfId="1382"/>
    <cellStyle name="ปกติ 2 21 13" xfId="1412"/>
    <cellStyle name="ปกติ 2 21 14" xfId="1435"/>
    <cellStyle name="ปกติ 2 21 15" xfId="1479"/>
    <cellStyle name="ปกติ 2 21 16" xfId="1510"/>
    <cellStyle name="ปกติ 2 21 2" xfId="316"/>
    <cellStyle name="ปกติ 2 21 3" xfId="516"/>
    <cellStyle name="ปกติ 2 21 4" xfId="551"/>
    <cellStyle name="ปกติ 2 21 5" xfId="618"/>
    <cellStyle name="ปกติ 2 21 6" xfId="655"/>
    <cellStyle name="ปกติ 2 21 7" xfId="696"/>
    <cellStyle name="ปกติ 2 21 8" xfId="744"/>
    <cellStyle name="ปกติ 2 21 9" xfId="808"/>
    <cellStyle name="ปกติ 2 22" xfId="97"/>
    <cellStyle name="ปกติ 2 22 10" xfId="1312"/>
    <cellStyle name="ปกติ 2 22 11" xfId="1331"/>
    <cellStyle name="ปกติ 2 22 12" xfId="1383"/>
    <cellStyle name="ปกติ 2 22 13" xfId="1413"/>
    <cellStyle name="ปกติ 2 22 14" xfId="1436"/>
    <cellStyle name="ปกติ 2 22 15" xfId="1481"/>
    <cellStyle name="ปกติ 2 22 16" xfId="1511"/>
    <cellStyle name="ปกติ 2 22 2" xfId="325"/>
    <cellStyle name="ปกติ 2 22 3" xfId="518"/>
    <cellStyle name="ปกติ 2 22 4" xfId="552"/>
    <cellStyle name="ปกติ 2 22 5" xfId="620"/>
    <cellStyle name="ปกติ 2 22 6" xfId="657"/>
    <cellStyle name="ปกติ 2 22 7" xfId="697"/>
    <cellStyle name="ปกติ 2 22 8" xfId="745"/>
    <cellStyle name="ปกติ 2 22 9" xfId="809"/>
    <cellStyle name="ปกติ 2 23" xfId="98"/>
    <cellStyle name="ปกติ 2 23 10" xfId="1385"/>
    <cellStyle name="ปกติ 2 23 11" xfId="1414"/>
    <cellStyle name="ปกติ 2 23 12" xfId="1437"/>
    <cellStyle name="ปกติ 2 23 13" xfId="1483"/>
    <cellStyle name="ปกติ 2 23 14" xfId="1512"/>
    <cellStyle name="ปกติ 2 23 2" xfId="326"/>
    <cellStyle name="ปกติ 2 23 3" xfId="553"/>
    <cellStyle name="ปกติ 2 23 4" xfId="622"/>
    <cellStyle name="ปกติ 2 23 5" xfId="658"/>
    <cellStyle name="ปกติ 2 23 6" xfId="698"/>
    <cellStyle name="ปกติ 2 23 7" xfId="746"/>
    <cellStyle name="ปกติ 2 23 8" xfId="810"/>
    <cellStyle name="ปกติ 2 23 9" xfId="1332"/>
    <cellStyle name="ปกติ 2 24" xfId="100"/>
    <cellStyle name="ปกติ 2 24 10" xfId="1415"/>
    <cellStyle name="ปกติ 2 24 11" xfId="1438"/>
    <cellStyle name="ปกติ 2 24 12" xfId="1484"/>
    <cellStyle name="ปกติ 2 24 13" xfId="1513"/>
    <cellStyle name="ปกติ 2 24 2" xfId="328"/>
    <cellStyle name="ปกติ 2 24 3" xfId="554"/>
    <cellStyle name="ปกติ 2 24 4" xfId="624"/>
    <cellStyle name="ปกติ 2 24 5" xfId="660"/>
    <cellStyle name="ปกติ 2 24 6" xfId="699"/>
    <cellStyle name="ปกติ 2 24 7" xfId="747"/>
    <cellStyle name="ปกติ 2 24 8" xfId="811"/>
    <cellStyle name="ปกติ 2 24 9" xfId="1387"/>
    <cellStyle name="ปกติ 2 25" xfId="103"/>
    <cellStyle name="ปกติ 2 25 10" xfId="1439"/>
    <cellStyle name="ปกติ 2 25 11" xfId="1485"/>
    <cellStyle name="ปกติ 2 25 12" xfId="1514"/>
    <cellStyle name="ปกติ 2 25 2" xfId="331"/>
    <cellStyle name="ปกติ 2 25 3" xfId="555"/>
    <cellStyle name="ปกติ 2 25 4" xfId="625"/>
    <cellStyle name="ปกติ 2 25 5" xfId="662"/>
    <cellStyle name="ปกติ 2 25 6" xfId="700"/>
    <cellStyle name="ปกติ 2 25 7" xfId="748"/>
    <cellStyle name="ปกติ 2 25 8" xfId="812"/>
    <cellStyle name="ปกติ 2 25 9" xfId="1416"/>
    <cellStyle name="ปกติ 2 26" xfId="107"/>
    <cellStyle name="ปกติ 2 26 10" xfId="1486"/>
    <cellStyle name="ปกติ 2 26 11" xfId="1515"/>
    <cellStyle name="ปกติ 2 26 2" xfId="335"/>
    <cellStyle name="ปกติ 2 26 3" xfId="556"/>
    <cellStyle name="ปกติ 2 26 4" xfId="627"/>
    <cellStyle name="ปกติ 2 26 5" xfId="663"/>
    <cellStyle name="ปกติ 2 26 6" xfId="701"/>
    <cellStyle name="ปกติ 2 26 7" xfId="749"/>
    <cellStyle name="ปกติ 2 26 8" xfId="813"/>
    <cellStyle name="ปกติ 2 26 9" xfId="1440"/>
    <cellStyle name="ปกติ 2 27" xfId="112"/>
    <cellStyle name="ปกติ 2 27 10" xfId="1517"/>
    <cellStyle name="ปกติ 2 27 2" xfId="340"/>
    <cellStyle name="ปกติ 2 27 3" xfId="558"/>
    <cellStyle name="ปกติ 2 27 4" xfId="629"/>
    <cellStyle name="ปกติ 2 27 5" xfId="665"/>
    <cellStyle name="ปกติ 2 27 6" xfId="703"/>
    <cellStyle name="ปกติ 2 27 7" xfId="751"/>
    <cellStyle name="ปกติ 2 27 8" xfId="815"/>
    <cellStyle name="ปกติ 2 27 9" xfId="1488"/>
    <cellStyle name="ปกติ 2 28" xfId="118"/>
    <cellStyle name="ปกติ 2 28 2" xfId="346"/>
    <cellStyle name="ปกติ 2 28 3" xfId="560"/>
    <cellStyle name="ปกติ 2 28 4" xfId="630"/>
    <cellStyle name="ปกติ 2 28 5" xfId="667"/>
    <cellStyle name="ปกติ 2 28 6" xfId="704"/>
    <cellStyle name="ปกติ 2 28 7" xfId="752"/>
    <cellStyle name="ปกติ 2 28 8" xfId="816"/>
    <cellStyle name="ปกติ 2 28 9" xfId="1518"/>
    <cellStyle name="ปกติ 2 29" xfId="125"/>
    <cellStyle name="ปกติ 2 29 2" xfId="353"/>
    <cellStyle name="ปกติ 2 29 3" xfId="562"/>
    <cellStyle name="ปกติ 2 29 4" xfId="631"/>
    <cellStyle name="ปกติ 2 29 5" xfId="669"/>
    <cellStyle name="ปกติ 2 29 6" xfId="705"/>
    <cellStyle name="ปกติ 2 29 7" xfId="753"/>
    <cellStyle name="ปกติ 2 29 8" xfId="817"/>
    <cellStyle name="ปกติ 2 29 9" xfId="1519"/>
    <cellStyle name="ปกติ 2 3" xfId="2"/>
    <cellStyle name="ปกติ 2 30" xfId="133"/>
    <cellStyle name="ปกติ 2 30 2" xfId="361"/>
    <cellStyle name="ปกติ 2 30 3" xfId="564"/>
    <cellStyle name="ปกติ 2 30 4" xfId="632"/>
    <cellStyle name="ปกติ 2 30 5" xfId="671"/>
    <cellStyle name="ปกติ 2 30 6" xfId="706"/>
    <cellStyle name="ปกติ 2 30 7" xfId="754"/>
    <cellStyle name="ปกติ 2 30 8" xfId="818"/>
    <cellStyle name="ปกติ 2 30 9" xfId="1520"/>
    <cellStyle name="ปกติ 2 31" xfId="142"/>
    <cellStyle name="ปกติ 2 32" xfId="152"/>
    <cellStyle name="ปกติ 2 33" xfId="163"/>
    <cellStyle name="ปกติ 2 34" xfId="175"/>
    <cellStyle name="ปกติ 2 35" xfId="188"/>
    <cellStyle name="ปกติ 2 36" xfId="202"/>
    <cellStyle name="ปกติ 2 37" xfId="217"/>
    <cellStyle name="ปกติ 2 38" xfId="233"/>
    <cellStyle name="ปกติ 2 38 2" xfId="370"/>
    <cellStyle name="ปกติ 2 38 3" xfId="678"/>
    <cellStyle name="ปกติ 2 38 4" xfId="709"/>
    <cellStyle name="ปกติ 2 38 5" xfId="757"/>
    <cellStyle name="ปกติ 2 38 6" xfId="821"/>
    <cellStyle name="ปกติ 2 38 7" xfId="1523"/>
    <cellStyle name="ปกติ 2 39" xfId="234"/>
    <cellStyle name="ปกติ 2 39 2" xfId="371"/>
    <cellStyle name="ปกติ 2 39 3" xfId="680"/>
    <cellStyle name="ปกติ 2 39 4" xfId="710"/>
    <cellStyle name="ปกติ 2 39 5" xfId="758"/>
    <cellStyle name="ปกติ 2 39 6" xfId="822"/>
    <cellStyle name="ปกติ 2 4" xfId="4"/>
    <cellStyle name="ปกติ 2 40" xfId="236"/>
    <cellStyle name="ปกติ 2 40 2" xfId="373"/>
    <cellStyle name="ปกติ 2 40 3" xfId="682"/>
    <cellStyle name="ปกติ 2 40 4" xfId="711"/>
    <cellStyle name="ปกติ 2 40 5" xfId="759"/>
    <cellStyle name="ปกติ 2 40 6" xfId="823"/>
    <cellStyle name="ปกติ 2 41" xfId="239"/>
    <cellStyle name="ปกติ 2 41 2" xfId="376"/>
    <cellStyle name="ปกติ 2 41 3" xfId="684"/>
    <cellStyle name="ปกติ 2 41 4" xfId="712"/>
    <cellStyle name="ปกติ 2 41 5" xfId="760"/>
    <cellStyle name="ปกติ 2 41 6" xfId="824"/>
    <cellStyle name="ปกติ 2 42" xfId="243"/>
    <cellStyle name="ปกติ 2 42 2" xfId="380"/>
    <cellStyle name="ปกติ 2 42 3" xfId="686"/>
    <cellStyle name="ปกติ 2 42 4" xfId="713"/>
    <cellStyle name="ปกติ 2 42 5" xfId="761"/>
    <cellStyle name="ปกติ 2 42 6" xfId="825"/>
    <cellStyle name="ปกติ 2 43" xfId="248"/>
    <cellStyle name="ปกติ 2 43 2" xfId="385"/>
    <cellStyle name="ปกติ 2 43 3" xfId="762"/>
    <cellStyle name="ปกติ 2 43 4" xfId="826"/>
    <cellStyle name="ปกติ 2 44" xfId="254"/>
    <cellStyle name="ปกติ 2 44 2" xfId="391"/>
    <cellStyle name="ปกติ 2 44 3" xfId="763"/>
    <cellStyle name="ปกติ 2 44 4" xfId="827"/>
    <cellStyle name="ปกติ 2 45" xfId="260"/>
    <cellStyle name="ปกติ 2 45 2" xfId="396"/>
    <cellStyle name="ปกติ 2 45 3" xfId="764"/>
    <cellStyle name="ปกติ 2 45 4" xfId="828"/>
    <cellStyle name="ปกติ 2 46" xfId="266"/>
    <cellStyle name="ปกติ 2 46 2" xfId="402"/>
    <cellStyle name="ปกติ 2 46 3" xfId="765"/>
    <cellStyle name="ปกติ 2 46 4" xfId="829"/>
    <cellStyle name="ปกติ 2 47" xfId="411"/>
    <cellStyle name="ปกติ 2 48" xfId="415"/>
    <cellStyle name="ปกติ 2 48 2" xfId="424"/>
    <cellStyle name="ปกติ 2 48 3" xfId="768"/>
    <cellStyle name="ปกติ 2 48 4" xfId="832"/>
    <cellStyle name="ปกติ 2 49" xfId="460"/>
    <cellStyle name="ปกติ 2 49 2" xfId="770"/>
    <cellStyle name="ปกติ 2 49 3" xfId="833"/>
    <cellStyle name="ปกติ 2 5" xfId="7"/>
    <cellStyle name="ปกติ 2 50" xfId="772"/>
    <cellStyle name="ปกติ 2 51" xfId="774"/>
    <cellStyle name="ปกติ 2 52" xfId="834"/>
    <cellStyle name="ปกติ 2 53" xfId="835"/>
    <cellStyle name="ปกติ 2 54" xfId="836"/>
    <cellStyle name="ปกติ 2 55" xfId="837"/>
    <cellStyle name="ปกติ 2 56" xfId="839"/>
    <cellStyle name="ปกติ 2 57" xfId="841"/>
    <cellStyle name="ปกติ 2 58" xfId="843"/>
    <cellStyle name="ปกติ 2 59" xfId="845"/>
    <cellStyle name="ปกติ 2 6" xfId="10"/>
    <cellStyle name="ปกติ 2 60" xfId="847"/>
    <cellStyle name="ปกติ 2 61" xfId="852"/>
    <cellStyle name="ปกติ 2 62" xfId="868"/>
    <cellStyle name="ปกติ 2 63" xfId="924"/>
    <cellStyle name="ปกติ 2 64" xfId="949"/>
    <cellStyle name="ปกติ 2 65" xfId="956"/>
    <cellStyle name="ปกติ 2 7" xfId="13"/>
    <cellStyle name="ปกติ 2 8" xfId="17"/>
    <cellStyle name="ปกติ 2 9" xfId="22"/>
    <cellStyle name="ปกติ 20" xfId="232"/>
    <cellStyle name="ปกติ 21" xfId="520"/>
    <cellStyle name="ปกติ 22" xfId="521"/>
    <cellStyle name="ปกติ 23" xfId="959"/>
    <cellStyle name="ปกติ 23 10" xfId="1417"/>
    <cellStyle name="ปกติ 23 11" xfId="1441"/>
    <cellStyle name="ปกติ 23 12" xfId="1487"/>
    <cellStyle name="ปกติ 23 13" xfId="1516"/>
    <cellStyle name="ปกติ 23 2" xfId="557"/>
    <cellStyle name="ปกติ 23 3" xfId="628"/>
    <cellStyle name="ปกติ 23 4" xfId="664"/>
    <cellStyle name="ปกติ 23 5" xfId="702"/>
    <cellStyle name="ปกติ 23 6" xfId="750"/>
    <cellStyle name="ปกติ 23 7" xfId="814"/>
    <cellStyle name="ปกติ 23 8" xfId="1333"/>
    <cellStyle name="ปกติ 23 9" xfId="1389"/>
    <cellStyle name="ปกติ 24" xfId="559"/>
    <cellStyle name="ปกติ 25" xfId="561"/>
    <cellStyle name="ปกติ 26" xfId="563"/>
    <cellStyle name="ปกติ 27" xfId="565"/>
    <cellStyle name="ปกติ 28" xfId="566"/>
    <cellStyle name="ปกติ 29" xfId="567"/>
    <cellStyle name="ปกติ 3" xfId="276"/>
    <cellStyle name="ปกติ 3 10" xfId="36"/>
    <cellStyle name="ปกติ 3 11" xfId="44"/>
    <cellStyle name="ปกติ 3 12" xfId="54"/>
    <cellStyle name="ปกติ 3 12 2" xfId="282"/>
    <cellStyle name="ปกติ 3 13" xfId="56"/>
    <cellStyle name="ปกติ 3 13 2" xfId="284"/>
    <cellStyle name="ปกติ 3 14" xfId="59"/>
    <cellStyle name="ปกติ 3 14 2" xfId="287"/>
    <cellStyle name="ปกติ 3 15" xfId="63"/>
    <cellStyle name="ปกติ 3 15 2" xfId="291"/>
    <cellStyle name="ปกติ 3 16" xfId="68"/>
    <cellStyle name="ปกติ 3 16 2" xfId="296"/>
    <cellStyle name="ปกติ 3 17" xfId="74"/>
    <cellStyle name="ปกติ 3 17 2" xfId="302"/>
    <cellStyle name="ปกติ 3 18" xfId="81"/>
    <cellStyle name="ปกติ 3 18 2" xfId="309"/>
    <cellStyle name="ปกติ 3 19" xfId="89"/>
    <cellStyle name="ปกติ 3 19 2" xfId="317"/>
    <cellStyle name="ปกติ 3 2" xfId="3"/>
    <cellStyle name="ปกติ 3 20" xfId="99"/>
    <cellStyle name="ปกติ 3 20 2" xfId="327"/>
    <cellStyle name="ปกติ 3 21" xfId="101"/>
    <cellStyle name="ปกติ 3 21 2" xfId="329"/>
    <cellStyle name="ปกติ 3 22" xfId="104"/>
    <cellStyle name="ปกติ 3 22 2" xfId="332"/>
    <cellStyle name="ปกติ 3 23" xfId="108"/>
    <cellStyle name="ปกติ 3 23 2" xfId="336"/>
    <cellStyle name="ปกติ 3 24" xfId="113"/>
    <cellStyle name="ปกติ 3 24 2" xfId="341"/>
    <cellStyle name="ปกติ 3 25" xfId="119"/>
    <cellStyle name="ปกติ 3 25 2" xfId="347"/>
    <cellStyle name="ปกติ 3 26" xfId="126"/>
    <cellStyle name="ปกติ 3 26 2" xfId="354"/>
    <cellStyle name="ปกติ 3 27" xfId="134"/>
    <cellStyle name="ปกติ 3 27 2" xfId="362"/>
    <cellStyle name="ปกติ 3 28" xfId="143"/>
    <cellStyle name="ปกติ 3 29" xfId="153"/>
    <cellStyle name="ปกติ 3 3" xfId="5"/>
    <cellStyle name="ปกติ 3 30" xfId="164"/>
    <cellStyle name="ปกติ 3 31" xfId="176"/>
    <cellStyle name="ปกติ 3 32" xfId="189"/>
    <cellStyle name="ปกติ 3 33" xfId="203"/>
    <cellStyle name="ปกติ 3 34" xfId="218"/>
    <cellStyle name="ปกติ 3 35" xfId="235"/>
    <cellStyle name="ปกติ 3 35 2" xfId="372"/>
    <cellStyle name="ปกติ 3 36" xfId="237"/>
    <cellStyle name="ปกติ 3 36 2" xfId="374"/>
    <cellStyle name="ปกติ 3 37" xfId="240"/>
    <cellStyle name="ปกติ 3 37 2" xfId="377"/>
    <cellStyle name="ปกติ 3 38" xfId="244"/>
    <cellStyle name="ปกติ 3 38 2" xfId="381"/>
    <cellStyle name="ปกติ 3 39" xfId="249"/>
    <cellStyle name="ปกติ 3 39 2" xfId="386"/>
    <cellStyle name="ปกติ 3 4" xfId="8"/>
    <cellStyle name="ปกติ 3 40" xfId="255"/>
    <cellStyle name="ปกติ 3 40 2" xfId="392"/>
    <cellStyle name="ปกติ 3 41" xfId="261"/>
    <cellStyle name="ปกติ 3 41 2" xfId="397"/>
    <cellStyle name="ปกติ 3 42" xfId="267"/>
    <cellStyle name="ปกติ 3 42 2" xfId="403"/>
    <cellStyle name="ปกติ 3 43" xfId="419"/>
    <cellStyle name="ปกติ 3 44" xfId="473"/>
    <cellStyle name="ปกติ 3 45" xfId="494"/>
    <cellStyle name="ปกติ 3 46" xfId="534"/>
    <cellStyle name="ปกติ 3 47" xfId="589"/>
    <cellStyle name="ปกติ 3 48" xfId="619"/>
    <cellStyle name="ปกติ 3 49" xfId="674"/>
    <cellStyle name="ปกติ 3 5" xfId="11"/>
    <cellStyle name="ปกติ 3 50" xfId="727"/>
    <cellStyle name="ปกติ 3 51" xfId="791"/>
    <cellStyle name="ปกติ 3 52" xfId="878"/>
    <cellStyle name="ปกติ 3 53" xfId="891"/>
    <cellStyle name="ปกติ 3 54" xfId="905"/>
    <cellStyle name="ปกติ 3 55" xfId="920"/>
    <cellStyle name="ปกติ 3 56" xfId="943"/>
    <cellStyle name="ปกติ 3 57" xfId="961"/>
    <cellStyle name="ปกติ 3 58" xfId="979"/>
    <cellStyle name="ปกติ 3 59" xfId="1006"/>
    <cellStyle name="ปกติ 3 6" xfId="14"/>
    <cellStyle name="ปกติ 3 60" xfId="1019"/>
    <cellStyle name="ปกติ 3 61" xfId="1033"/>
    <cellStyle name="ปกติ 3 62" xfId="1055"/>
    <cellStyle name="ปกติ 3 63" xfId="1069"/>
    <cellStyle name="ปกติ 3 64" xfId="1089"/>
    <cellStyle name="ปกติ 3 65" xfId="1102"/>
    <cellStyle name="ปกติ 3 66" xfId="1116"/>
    <cellStyle name="ปกติ 3 67" xfId="1146"/>
    <cellStyle name="ปกติ 3 68" xfId="1135"/>
    <cellStyle name="ปกติ 3 69" xfId="1167"/>
    <cellStyle name="ปกติ 3 7" xfId="18"/>
    <cellStyle name="ปกติ 3 70" xfId="1225"/>
    <cellStyle name="ปกติ 3 71" xfId="1254"/>
    <cellStyle name="ปกติ 3 72" xfId="1282"/>
    <cellStyle name="ปกติ 3 73" xfId="1302"/>
    <cellStyle name="ปกติ 3 74" xfId="1352"/>
    <cellStyle name="ปกติ 3 75" xfId="1373"/>
    <cellStyle name="ปกติ 3 76" xfId="1379"/>
    <cellStyle name="ปกติ 3 77" xfId="1457"/>
    <cellStyle name="ปกติ 3 78" xfId="1492"/>
    <cellStyle name="ปกติ 3 8" xfId="23"/>
    <cellStyle name="ปกติ 3 9" xfId="29"/>
    <cellStyle name="ปกติ 30" xfId="568"/>
    <cellStyle name="ปกติ 31" xfId="569"/>
    <cellStyle name="ปกติ 32" xfId="570"/>
    <cellStyle name="ปกติ 33 2" xfId="636"/>
    <cellStyle name="ปกติ 33 3" xfId="676"/>
    <cellStyle name="ปกติ 33 4" xfId="707"/>
    <cellStyle name="ปกติ 33 5" xfId="755"/>
    <cellStyle name="ปกติ 33 6" xfId="819"/>
    <cellStyle name="ปกติ 33 7" xfId="1521"/>
    <cellStyle name="ปกติ 34 2" xfId="677"/>
    <cellStyle name="ปกติ 34 3" xfId="708"/>
    <cellStyle name="ปกติ 34 4" xfId="756"/>
    <cellStyle name="ปกติ 34 5" xfId="820"/>
    <cellStyle name="ปกติ 34 6" xfId="1522"/>
    <cellStyle name="ปกติ 35" xfId="679"/>
    <cellStyle name="ปกติ 36" xfId="681"/>
    <cellStyle name="ปกติ 37" xfId="683"/>
    <cellStyle name="ปกติ 38" xfId="685"/>
    <cellStyle name="ปกติ 39" xfId="687"/>
    <cellStyle name="ปกติ 4" xfId="279"/>
    <cellStyle name="ปกติ 4 10" xfId="45"/>
    <cellStyle name="ปกติ 4 11" xfId="57"/>
    <cellStyle name="ปกติ 4 11 2" xfId="285"/>
    <cellStyle name="ปกติ 4 12" xfId="60"/>
    <cellStyle name="ปกติ 4 12 2" xfId="288"/>
    <cellStyle name="ปกติ 4 13" xfId="64"/>
    <cellStyle name="ปกติ 4 13 2" xfId="292"/>
    <cellStyle name="ปกติ 4 14" xfId="69"/>
    <cellStyle name="ปกติ 4 14 2" xfId="297"/>
    <cellStyle name="ปกติ 4 15" xfId="75"/>
    <cellStyle name="ปกติ 4 15 2" xfId="303"/>
    <cellStyle name="ปกติ 4 16" xfId="82"/>
    <cellStyle name="ปกติ 4 16 2" xfId="310"/>
    <cellStyle name="ปกติ 4 17" xfId="90"/>
    <cellStyle name="ปกติ 4 17 2" xfId="318"/>
    <cellStyle name="ปกติ 4 18" xfId="102"/>
    <cellStyle name="ปกติ 4 18 2" xfId="330"/>
    <cellStyle name="ปกติ 4 19" xfId="105"/>
    <cellStyle name="ปกติ 4 19 2" xfId="333"/>
    <cellStyle name="ปกติ 4 2" xfId="6"/>
    <cellStyle name="ปกติ 4 20" xfId="109"/>
    <cellStyle name="ปกติ 4 20 2" xfId="337"/>
    <cellStyle name="ปกติ 4 21" xfId="114"/>
    <cellStyle name="ปกติ 4 21 2" xfId="342"/>
    <cellStyle name="ปกติ 4 22" xfId="120"/>
    <cellStyle name="ปกติ 4 22 2" xfId="348"/>
    <cellStyle name="ปกติ 4 23" xfId="127"/>
    <cellStyle name="ปกติ 4 23 2" xfId="355"/>
    <cellStyle name="ปกติ 4 24" xfId="135"/>
    <cellStyle name="ปกติ 4 24 2" xfId="363"/>
    <cellStyle name="ปกติ 4 25" xfId="144"/>
    <cellStyle name="ปกติ 4 26" xfId="154"/>
    <cellStyle name="ปกติ 4 27" xfId="165"/>
    <cellStyle name="ปกติ 4 28" xfId="177"/>
    <cellStyle name="ปกติ 4 29" xfId="190"/>
    <cellStyle name="ปกติ 4 3" xfId="9"/>
    <cellStyle name="ปกติ 4 30" xfId="204"/>
    <cellStyle name="ปกติ 4 31" xfId="219"/>
    <cellStyle name="ปกติ 4 32" xfId="238"/>
    <cellStyle name="ปกติ 4 32 2" xfId="375"/>
    <cellStyle name="ปกติ 4 33" xfId="241"/>
    <cellStyle name="ปกติ 4 33 2" xfId="378"/>
    <cellStyle name="ปกติ 4 34" xfId="245"/>
    <cellStyle name="ปกติ 4 34 2" xfId="382"/>
    <cellStyle name="ปกติ 4 35" xfId="250"/>
    <cellStyle name="ปกติ 4 35 2" xfId="387"/>
    <cellStyle name="ปกติ 4 36" xfId="256"/>
    <cellStyle name="ปกติ 4 36 2" xfId="393"/>
    <cellStyle name="ปกติ 4 37" xfId="262"/>
    <cellStyle name="ปกติ 4 37 2" xfId="398"/>
    <cellStyle name="ปกติ 4 38" xfId="268"/>
    <cellStyle name="ปกติ 4 38 2" xfId="404"/>
    <cellStyle name="ปกติ 4 39" xfId="474"/>
    <cellStyle name="ปกติ 4 4" xfId="12"/>
    <cellStyle name="ปกติ 4 40" xfId="495"/>
    <cellStyle name="ปกติ 4 41" xfId="535"/>
    <cellStyle name="ปกติ 4 42" xfId="596"/>
    <cellStyle name="ปกติ 4 43" xfId="587"/>
    <cellStyle name="ปกติ 4 44" xfId="639"/>
    <cellStyle name="ปกติ 4 45" xfId="728"/>
    <cellStyle name="ปกติ 4 46" xfId="792"/>
    <cellStyle name="ปกติ 4 47" xfId="892"/>
    <cellStyle name="ปกติ 4 48" xfId="906"/>
    <cellStyle name="ปกติ 4 49" xfId="921"/>
    <cellStyle name="ปกติ 4 5" xfId="15"/>
    <cellStyle name="ปกติ 4 50" xfId="948"/>
    <cellStyle name="ปกติ 4 51" xfId="962"/>
    <cellStyle name="ปกติ 4 52" xfId="980"/>
    <cellStyle name="ปกติ 4 53" xfId="1020"/>
    <cellStyle name="ปกติ 4 54" xfId="1034"/>
    <cellStyle name="ปกติ 4 55" xfId="1057"/>
    <cellStyle name="ปกติ 4 56" xfId="1070"/>
    <cellStyle name="ปกติ 4 57" xfId="1103"/>
    <cellStyle name="ปกติ 4 58" xfId="1117"/>
    <cellStyle name="ปกติ 4 59" xfId="1152"/>
    <cellStyle name="ปกติ 4 6" xfId="19"/>
    <cellStyle name="ปกติ 4 60" xfId="1175"/>
    <cellStyle name="ปกติ 4 61" xfId="1194"/>
    <cellStyle name="ปกติ 4 62" xfId="1226"/>
    <cellStyle name="ปกติ 4 63" xfId="1255"/>
    <cellStyle name="ปกติ 4 64" xfId="1287"/>
    <cellStyle name="ปกติ 4 65" xfId="1267"/>
    <cellStyle name="ปกติ 4 66" xfId="1357"/>
    <cellStyle name="ปกติ 4 67" xfId="1345"/>
    <cellStyle name="ปกติ 4 68" xfId="1418"/>
    <cellStyle name="ปกติ 4 69" xfId="1458"/>
    <cellStyle name="ปกติ 4 7" xfId="24"/>
    <cellStyle name="ปกติ 4 70" xfId="1493"/>
    <cellStyle name="ปกติ 4 8" xfId="30"/>
    <cellStyle name="ปกติ 4 9" xfId="37"/>
    <cellStyle name="ปกติ 40" xfId="688"/>
    <cellStyle name="ปกติ 41" xfId="689"/>
    <cellStyle name="ปกติ 42" xfId="690"/>
    <cellStyle name="ปกติ 43 2" xfId="766"/>
    <cellStyle name="ปกติ 43 3" xfId="830"/>
    <cellStyle name="ปกติ 44" xfId="714"/>
    <cellStyle name="ปกติ 44 2" xfId="767"/>
    <cellStyle name="ปกติ 44 3" xfId="831"/>
    <cellStyle name="ปกติ 45" xfId="769"/>
    <cellStyle name="ปกติ 46" xfId="771"/>
    <cellStyle name="ปกติ 47" xfId="773"/>
    <cellStyle name="ปกติ 48" xfId="775"/>
    <cellStyle name="ปกติ 49" xfId="776"/>
    <cellStyle name="ปกติ 5" xfId="412"/>
    <cellStyle name="ปกติ 5 10" xfId="70"/>
    <cellStyle name="ปกติ 5 10 2" xfId="298"/>
    <cellStyle name="ปกติ 5 11" xfId="76"/>
    <cellStyle name="ปกติ 5 11 2" xfId="304"/>
    <cellStyle name="ปกติ 5 12" xfId="83"/>
    <cellStyle name="ปกติ 5 12 2" xfId="311"/>
    <cellStyle name="ปกติ 5 13" xfId="91"/>
    <cellStyle name="ปกติ 5 13 2" xfId="319"/>
    <cellStyle name="ปกติ 5 14" xfId="106"/>
    <cellStyle name="ปกติ 5 14 2" xfId="334"/>
    <cellStyle name="ปกติ 5 15" xfId="110"/>
    <cellStyle name="ปกติ 5 15 2" xfId="338"/>
    <cellStyle name="ปกติ 5 16" xfId="115"/>
    <cellStyle name="ปกติ 5 16 2" xfId="343"/>
    <cellStyle name="ปกติ 5 17" xfId="121"/>
    <cellStyle name="ปกติ 5 17 2" xfId="349"/>
    <cellStyle name="ปกติ 5 18" xfId="128"/>
    <cellStyle name="ปกติ 5 18 2" xfId="356"/>
    <cellStyle name="ปกติ 5 19" xfId="136"/>
    <cellStyle name="ปกติ 5 19 2" xfId="364"/>
    <cellStyle name="ปกติ 5 2" xfId="16"/>
    <cellStyle name="ปกติ 5 20" xfId="145"/>
    <cellStyle name="ปกติ 5 21" xfId="155"/>
    <cellStyle name="ปกติ 5 22" xfId="166"/>
    <cellStyle name="ปกติ 5 23" xfId="178"/>
    <cellStyle name="ปกติ 5 24" xfId="191"/>
    <cellStyle name="ปกติ 5 25" xfId="205"/>
    <cellStyle name="ปกติ 5 26" xfId="220"/>
    <cellStyle name="ปกติ 5 27" xfId="242"/>
    <cellStyle name="ปกติ 5 27 2" xfId="379"/>
    <cellStyle name="ปกติ 5 28" xfId="246"/>
    <cellStyle name="ปกติ 5 28 2" xfId="383"/>
    <cellStyle name="ปกติ 5 29" xfId="251"/>
    <cellStyle name="ปกติ 5 29 2" xfId="388"/>
    <cellStyle name="ปกติ 5 3" xfId="20"/>
    <cellStyle name="ปกติ 5 30" xfId="257"/>
    <cellStyle name="ปกติ 5 30 2" xfId="394"/>
    <cellStyle name="ปกติ 5 31" xfId="263"/>
    <cellStyle name="ปกติ 5 31 2" xfId="399"/>
    <cellStyle name="ปกติ 5 32" xfId="269"/>
    <cellStyle name="ปกติ 5 32 2" xfId="405"/>
    <cellStyle name="ปกติ 5 33" xfId="421"/>
    <cellStyle name="ปกติ 5 34" xfId="475"/>
    <cellStyle name="ปกติ 5 35" xfId="496"/>
    <cellStyle name="ปกติ 5 36" xfId="536"/>
    <cellStyle name="ปกติ 5 37" xfId="598"/>
    <cellStyle name="ปกติ 5 38" xfId="583"/>
    <cellStyle name="ปกติ 5 39" xfId="626"/>
    <cellStyle name="ปกติ 5 4" xfId="25"/>
    <cellStyle name="ปกติ 5 40" xfId="729"/>
    <cellStyle name="ปกติ 5 41" xfId="793"/>
    <cellStyle name="ปกติ 5 42" xfId="907"/>
    <cellStyle name="ปกติ 5 43" xfId="922"/>
    <cellStyle name="ปกติ 5 44" xfId="950"/>
    <cellStyle name="ปกติ 5 45" xfId="963"/>
    <cellStyle name="ปกติ 5 46" xfId="981"/>
    <cellStyle name="ปกติ 5 47" xfId="1035"/>
    <cellStyle name="ปกติ 5 48" xfId="1071"/>
    <cellStyle name="ปกติ 5 49" xfId="1118"/>
    <cellStyle name="ปกติ 5 5" xfId="31"/>
    <cellStyle name="ปกติ 5 50" xfId="1154"/>
    <cellStyle name="ปกติ 5 51" xfId="1176"/>
    <cellStyle name="ปกติ 5 52" xfId="1195"/>
    <cellStyle name="ปกติ 5 53" xfId="1227"/>
    <cellStyle name="ปกติ 5 54" xfId="1256"/>
    <cellStyle name="ปกติ 5 55" xfId="1289"/>
    <cellStyle name="ปกติ 5 56" xfId="1314"/>
    <cellStyle name="ปกติ 5 57" xfId="1359"/>
    <cellStyle name="ปกติ 5 58" xfId="1390"/>
    <cellStyle name="ปกติ 5 59" xfId="1419"/>
    <cellStyle name="ปกติ 5 6" xfId="38"/>
    <cellStyle name="ปกติ 5 60" xfId="1459"/>
    <cellStyle name="ปกติ 5 61" xfId="1494"/>
    <cellStyle name="ปกติ 5 7" xfId="46"/>
    <cellStyle name="ปกติ 5 8" xfId="61"/>
    <cellStyle name="ปกติ 5 8 2" xfId="289"/>
    <cellStyle name="ปกติ 5 9" xfId="65"/>
    <cellStyle name="ปกติ 5 9 2" xfId="293"/>
    <cellStyle name="ปกติ 50" xfId="777"/>
    <cellStyle name="ปกติ 51" xfId="778"/>
    <cellStyle name="ปกติ 52 2" xfId="838"/>
    <cellStyle name="ปกติ 53" xfId="840"/>
    <cellStyle name="ปกติ 54" xfId="842"/>
    <cellStyle name="ปกติ 55" xfId="844"/>
    <cellStyle name="ปกติ 56" xfId="846"/>
    <cellStyle name="ปกติ 57" xfId="848"/>
    <cellStyle name="ปกติ 58" xfId="849"/>
    <cellStyle name="ปกติ 59" xfId="850"/>
    <cellStyle name="ปกติ 6" xfId="413"/>
    <cellStyle name="ปกติ 6 10" xfId="84"/>
    <cellStyle name="ปกติ 6 10 2" xfId="312"/>
    <cellStyle name="ปกติ 6 11" xfId="92"/>
    <cellStyle name="ปกติ 6 11 2" xfId="320"/>
    <cellStyle name="ปกติ 6 12" xfId="111"/>
    <cellStyle name="ปกติ 6 12 2" xfId="339"/>
    <cellStyle name="ปกติ 6 13" xfId="116"/>
    <cellStyle name="ปกติ 6 13 2" xfId="344"/>
    <cellStyle name="ปกติ 6 14" xfId="122"/>
    <cellStyle name="ปกติ 6 14 2" xfId="350"/>
    <cellStyle name="ปกติ 6 15" xfId="129"/>
    <cellStyle name="ปกติ 6 15 2" xfId="357"/>
    <cellStyle name="ปกติ 6 16" xfId="137"/>
    <cellStyle name="ปกติ 6 16 2" xfId="365"/>
    <cellStyle name="ปกติ 6 17" xfId="146"/>
    <cellStyle name="ปกติ 6 18" xfId="156"/>
    <cellStyle name="ปกติ 6 19" xfId="167"/>
    <cellStyle name="ปกติ 6 2" xfId="21"/>
    <cellStyle name="ปกติ 6 20" xfId="179"/>
    <cellStyle name="ปกติ 6 21" xfId="192"/>
    <cellStyle name="ปกติ 6 22" xfId="206"/>
    <cellStyle name="ปกติ 6 23" xfId="221"/>
    <cellStyle name="ปกติ 6 24" xfId="247"/>
    <cellStyle name="ปกติ 6 24 2" xfId="384"/>
    <cellStyle name="ปกติ 6 25" xfId="252"/>
    <cellStyle name="ปกติ 6 25 2" xfId="389"/>
    <cellStyle name="ปกติ 6 26" xfId="258"/>
    <cellStyle name="ปกติ 6 26 2" xfId="395"/>
    <cellStyle name="ปกติ 6 27" xfId="264"/>
    <cellStyle name="ปกติ 6 27 2" xfId="400"/>
    <cellStyle name="ปกติ 6 28" xfId="270"/>
    <cellStyle name="ปกติ 6 28 2" xfId="406"/>
    <cellStyle name="ปกติ 6 29" xfId="422"/>
    <cellStyle name="ปกติ 6 3" xfId="26"/>
    <cellStyle name="ปกติ 6 30" xfId="476"/>
    <cellStyle name="ปกติ 6 31" xfId="497"/>
    <cellStyle name="ปกติ 6 32" xfId="537"/>
    <cellStyle name="ปกติ 6 33" xfId="600"/>
    <cellStyle name="ปกติ 6 34" xfId="637"/>
    <cellStyle name="ปกติ 6 35" xfId="656"/>
    <cellStyle name="ปกติ 6 36" xfId="730"/>
    <cellStyle name="ปกติ 6 37" xfId="794"/>
    <cellStyle name="ปกติ 6 38" xfId="923"/>
    <cellStyle name="ปกติ 6 39" xfId="952"/>
    <cellStyle name="ปกติ 6 4" xfId="32"/>
    <cellStyle name="ปกติ 6 40" xfId="964"/>
    <cellStyle name="ปกติ 6 41" xfId="982"/>
    <cellStyle name="ปกติ 6 42" xfId="1119"/>
    <cellStyle name="ปกติ 6 43" xfId="1155"/>
    <cellStyle name="ปกติ 6 44" xfId="1177"/>
    <cellStyle name="ปกติ 6 45" xfId="1196"/>
    <cellStyle name="ปกติ 6 46" xfId="1228"/>
    <cellStyle name="ปกติ 6 47" xfId="1257"/>
    <cellStyle name="ปกติ 6 48" xfId="1291"/>
    <cellStyle name="ปกติ 6 49" xfId="1315"/>
    <cellStyle name="ปกติ 6 5" xfId="39"/>
    <cellStyle name="ปกติ 6 50" xfId="1361"/>
    <cellStyle name="ปกติ 6 51" xfId="1391"/>
    <cellStyle name="ปกติ 6 52" xfId="1420"/>
    <cellStyle name="ปกติ 6 53" xfId="1460"/>
    <cellStyle name="ปกติ 6 54" xfId="1495"/>
    <cellStyle name="ปกติ 6 6" xfId="47"/>
    <cellStyle name="ปกติ 6 7" xfId="66"/>
    <cellStyle name="ปกติ 6 7 2" xfId="294"/>
    <cellStyle name="ปกติ 6 8" xfId="71"/>
    <cellStyle name="ปกติ 6 8 2" xfId="299"/>
    <cellStyle name="ปกติ 6 9" xfId="77"/>
    <cellStyle name="ปกติ 6 9 2" xfId="305"/>
    <cellStyle name="ปกติ 60" xfId="851"/>
    <cellStyle name="ปกติ 7" xfId="414"/>
    <cellStyle name="ปกติ 7 10" xfId="117"/>
    <cellStyle name="ปกติ 7 10 2" xfId="345"/>
    <cellStyle name="ปกติ 7 11" xfId="123"/>
    <cellStyle name="ปกติ 7 11 2" xfId="351"/>
    <cellStyle name="ปกติ 7 12" xfId="130"/>
    <cellStyle name="ปกติ 7 12 2" xfId="358"/>
    <cellStyle name="ปกติ 7 13" xfId="138"/>
    <cellStyle name="ปกติ 7 13 2" xfId="366"/>
    <cellStyle name="ปกติ 7 14" xfId="147"/>
    <cellStyle name="ปกติ 7 15" xfId="157"/>
    <cellStyle name="ปกติ 7 16" xfId="168"/>
    <cellStyle name="ปกติ 7 17" xfId="180"/>
    <cellStyle name="ปกติ 7 18" xfId="193"/>
    <cellStyle name="ปกติ 7 19" xfId="207"/>
    <cellStyle name="ปกติ 7 2" xfId="27"/>
    <cellStyle name="ปกติ 7 20" xfId="222"/>
    <cellStyle name="ปกติ 7 21" xfId="253"/>
    <cellStyle name="ปกติ 7 21 2" xfId="390"/>
    <cellStyle name="ปกติ 7 22" xfId="423"/>
    <cellStyle name="ปกติ 7 23" xfId="477"/>
    <cellStyle name="ปกติ 7 24" xfId="498"/>
    <cellStyle name="ปกติ 7 25" xfId="538"/>
    <cellStyle name="ปกติ 7 26" xfId="602"/>
    <cellStyle name="ปกติ 7 27" xfId="638"/>
    <cellStyle name="ปกติ 7 28" xfId="653"/>
    <cellStyle name="ปกติ 7 29" xfId="731"/>
    <cellStyle name="ปกติ 7 3" xfId="33"/>
    <cellStyle name="ปกติ 7 30" xfId="795"/>
    <cellStyle name="ปกติ 7 31" xfId="953"/>
    <cellStyle name="ปกติ 7 32" xfId="965"/>
    <cellStyle name="ปกติ 7 33" xfId="983"/>
    <cellStyle name="ปกติ 7 34" xfId="1120"/>
    <cellStyle name="ปกติ 7 35" xfId="1157"/>
    <cellStyle name="ปกติ 7 36" xfId="1179"/>
    <cellStyle name="ปกติ 7 37" xfId="1197"/>
    <cellStyle name="ปกติ 7 38" xfId="1229"/>
    <cellStyle name="ปกติ 7 39" xfId="1258"/>
    <cellStyle name="ปกติ 7 4" xfId="40"/>
    <cellStyle name="ปกติ 7 40" xfId="1292"/>
    <cellStyle name="ปกติ 7 41" xfId="1316"/>
    <cellStyle name="ปกติ 7 42" xfId="1362"/>
    <cellStyle name="ปกติ 7 43" xfId="1393"/>
    <cellStyle name="ปกติ 7 44" xfId="1421"/>
    <cellStyle name="ปกติ 7 45" xfId="1461"/>
    <cellStyle name="ปกติ 7 46" xfId="1496"/>
    <cellStyle name="ปกติ 7 5" xfId="48"/>
    <cellStyle name="ปกติ 7 6" xfId="72"/>
    <cellStyle name="ปกติ 7 6 2" xfId="300"/>
    <cellStyle name="ปกติ 7 7" xfId="78"/>
    <cellStyle name="ปกติ 7 7 2" xfId="306"/>
    <cellStyle name="ปกติ 7 8" xfId="85"/>
    <cellStyle name="ปกติ 7 8 2" xfId="313"/>
    <cellStyle name="ปกติ 7 9" xfId="93"/>
    <cellStyle name="ปกติ 7 9 2" xfId="321"/>
    <cellStyle name="ปกติ 8" xfId="417"/>
    <cellStyle name="ปกติ 8 10" xfId="139"/>
    <cellStyle name="ปกติ 8 10 2" xfId="367"/>
    <cellStyle name="ปกติ 8 11" xfId="148"/>
    <cellStyle name="ปกติ 8 12" xfId="158"/>
    <cellStyle name="ปกติ 8 13" xfId="169"/>
    <cellStyle name="ปกติ 8 14" xfId="181"/>
    <cellStyle name="ปกติ 8 15" xfId="194"/>
    <cellStyle name="ปกติ 8 16" xfId="208"/>
    <cellStyle name="ปกติ 8 17" xfId="223"/>
    <cellStyle name="ปกติ 8 18" xfId="478"/>
    <cellStyle name="ปกติ 8 19" xfId="500"/>
    <cellStyle name="ปกติ 8 2" xfId="34"/>
    <cellStyle name="ปกติ 8 20" xfId="540"/>
    <cellStyle name="ปกติ 8 21" xfId="605"/>
    <cellStyle name="ปกติ 8 22" xfId="641"/>
    <cellStyle name="ปกติ 8 23" xfId="648"/>
    <cellStyle name="ปกติ 8 24" xfId="733"/>
    <cellStyle name="ปกติ 8 25" xfId="797"/>
    <cellStyle name="ปกติ 8 26" xfId="954"/>
    <cellStyle name="ปกติ 8 27" xfId="966"/>
    <cellStyle name="ปกติ 8 28" xfId="984"/>
    <cellStyle name="ปกติ 8 29" xfId="1121"/>
    <cellStyle name="ปกติ 8 3" xfId="41"/>
    <cellStyle name="ปกติ 8 30" xfId="1159"/>
    <cellStyle name="ปกติ 8 31" xfId="1181"/>
    <cellStyle name="ปกติ 8 32" xfId="1198"/>
    <cellStyle name="ปกติ 8 33" xfId="1230"/>
    <cellStyle name="ปกติ 8 34" xfId="1259"/>
    <cellStyle name="ปกติ 8 35" xfId="1294"/>
    <cellStyle name="ปกติ 8 36" xfId="1317"/>
    <cellStyle name="ปกติ 8 37" xfId="1363"/>
    <cellStyle name="ปกติ 8 38" xfId="1395"/>
    <cellStyle name="ปกติ 8 39" xfId="1422"/>
    <cellStyle name="ปกติ 8 4" xfId="49"/>
    <cellStyle name="ปกติ 8 40" xfId="1462"/>
    <cellStyle name="ปกติ 8 41" xfId="1497"/>
    <cellStyle name="ปกติ 8 5" xfId="79"/>
    <cellStyle name="ปกติ 8 5 2" xfId="307"/>
    <cellStyle name="ปกติ 8 6" xfId="86"/>
    <cellStyle name="ปกติ 8 6 2" xfId="314"/>
    <cellStyle name="ปกติ 8 7" xfId="94"/>
    <cellStyle name="ปกติ 8 7 2" xfId="322"/>
    <cellStyle name="ปกติ 8 8" xfId="124"/>
    <cellStyle name="ปกติ 8 8 2" xfId="352"/>
    <cellStyle name="ปกติ 8 9" xfId="131"/>
    <cellStyle name="ปกติ 8 9 2" xfId="359"/>
    <cellStyle name="ปกติ 9" xfId="259"/>
    <cellStyle name="ปกติ 9 10" xfId="170"/>
    <cellStyle name="ปกติ 9 11" xfId="182"/>
    <cellStyle name="ปกติ 9 12" xfId="195"/>
    <cellStyle name="ปกติ 9 13" xfId="209"/>
    <cellStyle name="ปกติ 9 14" xfId="224"/>
    <cellStyle name="ปกติ 9 15" xfId="479"/>
    <cellStyle name="ปกติ 9 16" xfId="501"/>
    <cellStyle name="ปกติ 9 17" xfId="541"/>
    <cellStyle name="ปกติ 9 18" xfId="606"/>
    <cellStyle name="ปกติ 9 19" xfId="642"/>
    <cellStyle name="ปกติ 9 2" xfId="42"/>
    <cellStyle name="ปกติ 9 20" xfId="621"/>
    <cellStyle name="ปกติ 9 21" xfId="734"/>
    <cellStyle name="ปกติ 9 22" xfId="798"/>
    <cellStyle name="ปกติ 9 23" xfId="955"/>
    <cellStyle name="ปกติ 9 24" xfId="967"/>
    <cellStyle name="ปกติ 9 25" xfId="985"/>
    <cellStyle name="ปกติ 9 26" xfId="1122"/>
    <cellStyle name="ปกติ 9 27" xfId="1160"/>
    <cellStyle name="ปกติ 9 28" xfId="1182"/>
    <cellStyle name="ปกติ 9 29" xfId="1199"/>
    <cellStyle name="ปกติ 9 3" xfId="50"/>
    <cellStyle name="ปกติ 9 30" xfId="1231"/>
    <cellStyle name="ปกติ 9 31" xfId="1260"/>
    <cellStyle name="ปกติ 9 32" xfId="1296"/>
    <cellStyle name="ปกติ 9 33" xfId="1318"/>
    <cellStyle name="ปกติ 9 34" xfId="1365"/>
    <cellStyle name="ปกติ 9 35" xfId="1397"/>
    <cellStyle name="ปกติ 9 36" xfId="1423"/>
    <cellStyle name="ปกติ 9 37" xfId="1463"/>
    <cellStyle name="ปกติ 9 38" xfId="1498"/>
    <cellStyle name="ปกติ 9 4" xfId="87"/>
    <cellStyle name="ปกติ 9 4 2" xfId="315"/>
    <cellStyle name="ปกติ 9 5" xfId="95"/>
    <cellStyle name="ปกติ 9 5 2" xfId="323"/>
    <cellStyle name="ปกติ 9 6" xfId="132"/>
    <cellStyle name="ปกติ 9 6 2" xfId="360"/>
    <cellStyle name="ปกติ 9 7" xfId="140"/>
    <cellStyle name="ปกติ 9 7 2" xfId="368"/>
    <cellStyle name="ปกติ 9 8" xfId="149"/>
    <cellStyle name="ปกติ 9 9" xfId="15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9"/>
  <sheetViews>
    <sheetView topLeftCell="A4" workbookViewId="0">
      <selection activeCell="U22" sqref="U22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99" t="s">
        <v>116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</row>
    <row r="2" spans="1:27" ht="18.95" customHeight="1">
      <c r="A2" s="100" t="s">
        <v>0</v>
      </c>
      <c r="B2" s="100" t="s">
        <v>1</v>
      </c>
      <c r="C2" s="102" t="s">
        <v>5</v>
      </c>
      <c r="D2" s="103"/>
      <c r="E2" s="104" t="s">
        <v>6</v>
      </c>
      <c r="F2" s="103"/>
      <c r="G2" s="104" t="s">
        <v>7</v>
      </c>
      <c r="H2" s="103"/>
      <c r="I2" s="104" t="s">
        <v>8</v>
      </c>
      <c r="J2" s="103"/>
      <c r="K2" s="104" t="s">
        <v>16</v>
      </c>
      <c r="L2" s="103"/>
      <c r="M2" s="104" t="s">
        <v>11</v>
      </c>
      <c r="N2" s="103"/>
      <c r="O2" s="104" t="s">
        <v>12</v>
      </c>
      <c r="P2" s="103"/>
      <c r="Q2" s="104" t="s">
        <v>9</v>
      </c>
      <c r="R2" s="103"/>
      <c r="S2" s="104" t="s">
        <v>10</v>
      </c>
      <c r="T2" s="103"/>
      <c r="U2" s="104" t="s">
        <v>69</v>
      </c>
      <c r="V2" s="103"/>
      <c r="W2" s="14" t="s">
        <v>3</v>
      </c>
      <c r="X2" s="105" t="s">
        <v>13</v>
      </c>
      <c r="Y2" s="105" t="s">
        <v>3</v>
      </c>
      <c r="Z2" s="15" t="s">
        <v>2</v>
      </c>
      <c r="AA2" s="16" t="s">
        <v>15</v>
      </c>
    </row>
    <row r="3" spans="1:27" ht="18.95" customHeight="1">
      <c r="A3" s="101"/>
      <c r="B3" s="101"/>
      <c r="C3" s="18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59">
        <v>100</v>
      </c>
      <c r="N3" s="59" t="s">
        <v>2</v>
      </c>
      <c r="O3" s="59">
        <v>100</v>
      </c>
      <c r="P3" s="59" t="s">
        <v>2</v>
      </c>
      <c r="Q3" s="59">
        <v>100</v>
      </c>
      <c r="R3" s="59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4">
        <v>1000</v>
      </c>
      <c r="X3" s="106"/>
      <c r="Y3" s="106"/>
      <c r="Z3" s="20" t="s">
        <v>4</v>
      </c>
      <c r="AA3" s="20" t="s">
        <v>14</v>
      </c>
    </row>
    <row r="4" spans="1:27" s="2" customFormat="1" ht="18.95" customHeight="1">
      <c r="A4" s="21">
        <v>1</v>
      </c>
      <c r="B4" s="10" t="s">
        <v>117</v>
      </c>
      <c r="C4" s="48">
        <v>84</v>
      </c>
      <c r="D4" s="48" t="s">
        <v>134</v>
      </c>
      <c r="E4" s="47">
        <v>87</v>
      </c>
      <c r="F4" s="47" t="s">
        <v>134</v>
      </c>
      <c r="G4" s="46">
        <v>85</v>
      </c>
      <c r="H4" s="46" t="s">
        <v>134</v>
      </c>
      <c r="I4" s="45">
        <v>84</v>
      </c>
      <c r="J4" s="45" t="s">
        <v>134</v>
      </c>
      <c r="K4" s="68">
        <v>86</v>
      </c>
      <c r="L4" s="68" t="s">
        <v>134</v>
      </c>
      <c r="M4" s="64">
        <v>92</v>
      </c>
      <c r="N4" s="64" t="s">
        <v>134</v>
      </c>
      <c r="O4" s="65">
        <v>88</v>
      </c>
      <c r="P4" s="65" t="s">
        <v>134</v>
      </c>
      <c r="Q4" s="66">
        <v>81</v>
      </c>
      <c r="R4" s="66" t="s">
        <v>134</v>
      </c>
      <c r="S4" s="63">
        <v>78</v>
      </c>
      <c r="T4" s="57" t="s">
        <v>135</v>
      </c>
      <c r="U4" s="44">
        <v>90</v>
      </c>
      <c r="V4" s="44" t="s">
        <v>134</v>
      </c>
      <c r="W4" s="7">
        <f>C4+E4+G4+I4+K4+M4+O4+Q4+S4+U4</f>
        <v>855</v>
      </c>
      <c r="X4" s="8">
        <f>W4/10</f>
        <v>85.5</v>
      </c>
      <c r="Y4" s="8">
        <f>D4+F4+H4+J4+L4+N4+P4+R4+T4+V4</f>
        <v>39.5</v>
      </c>
      <c r="Z4" s="8">
        <f>Y4/10</f>
        <v>3.95</v>
      </c>
      <c r="AA4" s="13">
        <v>7</v>
      </c>
    </row>
    <row r="5" spans="1:27" s="2" customFormat="1" ht="18.95" customHeight="1">
      <c r="A5" s="22">
        <v>2</v>
      </c>
      <c r="B5" s="10" t="s">
        <v>118</v>
      </c>
      <c r="C5" s="48">
        <v>86</v>
      </c>
      <c r="D5" s="48" t="s">
        <v>134</v>
      </c>
      <c r="E5" s="47">
        <v>88</v>
      </c>
      <c r="F5" s="47" t="s">
        <v>134</v>
      </c>
      <c r="G5" s="46">
        <v>89</v>
      </c>
      <c r="H5" s="46" t="s">
        <v>134</v>
      </c>
      <c r="I5" s="45">
        <v>90</v>
      </c>
      <c r="J5" s="45" t="s">
        <v>134</v>
      </c>
      <c r="K5" s="68">
        <v>93</v>
      </c>
      <c r="L5" s="68" t="s">
        <v>134</v>
      </c>
      <c r="M5" s="64">
        <v>89</v>
      </c>
      <c r="N5" s="64" t="s">
        <v>134</v>
      </c>
      <c r="O5" s="65">
        <v>92</v>
      </c>
      <c r="P5" s="65" t="s">
        <v>134</v>
      </c>
      <c r="Q5" s="66">
        <v>81</v>
      </c>
      <c r="R5" s="66" t="s">
        <v>134</v>
      </c>
      <c r="S5" s="63">
        <v>94</v>
      </c>
      <c r="T5" s="57" t="s">
        <v>134</v>
      </c>
      <c r="U5" s="44">
        <v>94</v>
      </c>
      <c r="V5" s="44" t="s">
        <v>134</v>
      </c>
      <c r="W5" s="7">
        <f t="shared" ref="W5:W20" si="0">C5+E5+G5+I5+K5+M5+O5+Q5+S5+U5</f>
        <v>896</v>
      </c>
      <c r="X5" s="8">
        <f t="shared" ref="X5:X20" si="1">W5/10</f>
        <v>89.6</v>
      </c>
      <c r="Y5" s="8">
        <f t="shared" ref="Y5:Y20" si="2">D5+F5+H5+J5+L5+N5+P5+R5+T5+V5</f>
        <v>40</v>
      </c>
      <c r="Z5" s="8">
        <f t="shared" ref="Z5:Z20" si="3">Y5/10</f>
        <v>4</v>
      </c>
      <c r="AA5" s="13">
        <v>3</v>
      </c>
    </row>
    <row r="6" spans="1:27" s="2" customFormat="1" ht="18.95" customHeight="1">
      <c r="A6" s="22">
        <v>3</v>
      </c>
      <c r="B6" s="10" t="s">
        <v>119</v>
      </c>
      <c r="C6" s="48">
        <v>92</v>
      </c>
      <c r="D6" s="48" t="s">
        <v>134</v>
      </c>
      <c r="E6" s="47">
        <v>96</v>
      </c>
      <c r="F6" s="47" t="s">
        <v>134</v>
      </c>
      <c r="G6" s="46">
        <v>95</v>
      </c>
      <c r="H6" s="46" t="s">
        <v>134</v>
      </c>
      <c r="I6" s="45">
        <v>90</v>
      </c>
      <c r="J6" s="45" t="s">
        <v>134</v>
      </c>
      <c r="K6" s="68">
        <v>86</v>
      </c>
      <c r="L6" s="68" t="s">
        <v>134</v>
      </c>
      <c r="M6" s="64">
        <v>90</v>
      </c>
      <c r="N6" s="64" t="s">
        <v>134</v>
      </c>
      <c r="O6" s="65">
        <v>91</v>
      </c>
      <c r="P6" s="65" t="s">
        <v>134</v>
      </c>
      <c r="Q6" s="66">
        <v>88</v>
      </c>
      <c r="R6" s="66" t="s">
        <v>134</v>
      </c>
      <c r="S6" s="63">
        <v>95</v>
      </c>
      <c r="T6" s="57" t="s">
        <v>134</v>
      </c>
      <c r="U6" s="44">
        <v>94</v>
      </c>
      <c r="V6" s="44" t="s">
        <v>134</v>
      </c>
      <c r="W6" s="7">
        <f t="shared" si="0"/>
        <v>917</v>
      </c>
      <c r="X6" s="8">
        <f t="shared" si="1"/>
        <v>91.7</v>
      </c>
      <c r="Y6" s="8">
        <f t="shared" si="2"/>
        <v>40</v>
      </c>
      <c r="Z6" s="8">
        <f t="shared" si="3"/>
        <v>4</v>
      </c>
      <c r="AA6" s="13">
        <v>1</v>
      </c>
    </row>
    <row r="7" spans="1:27" s="2" customFormat="1" ht="18.95" customHeight="1">
      <c r="A7" s="22">
        <v>4</v>
      </c>
      <c r="B7" s="10" t="s">
        <v>120</v>
      </c>
      <c r="C7" s="48">
        <v>81</v>
      </c>
      <c r="D7" s="48" t="s">
        <v>134</v>
      </c>
      <c r="E7" s="47">
        <v>74</v>
      </c>
      <c r="F7" s="47" t="s">
        <v>136</v>
      </c>
      <c r="G7" s="46">
        <v>68</v>
      </c>
      <c r="H7" s="46" t="s">
        <v>137</v>
      </c>
      <c r="I7" s="45">
        <v>80</v>
      </c>
      <c r="J7" s="45" t="s">
        <v>134</v>
      </c>
      <c r="K7" s="68">
        <v>76</v>
      </c>
      <c r="L7" s="68" t="s">
        <v>135</v>
      </c>
      <c r="M7" s="64">
        <v>86</v>
      </c>
      <c r="N7" s="64" t="s">
        <v>134</v>
      </c>
      <c r="O7" s="65">
        <v>83</v>
      </c>
      <c r="P7" s="65" t="s">
        <v>134</v>
      </c>
      <c r="Q7" s="66">
        <v>76</v>
      </c>
      <c r="R7" s="66" t="s">
        <v>135</v>
      </c>
      <c r="S7" s="63">
        <v>64</v>
      </c>
      <c r="T7" s="57" t="s">
        <v>140</v>
      </c>
      <c r="U7" s="44">
        <v>86</v>
      </c>
      <c r="V7" s="44" t="s">
        <v>134</v>
      </c>
      <c r="W7" s="7">
        <f t="shared" si="0"/>
        <v>774</v>
      </c>
      <c r="X7" s="8">
        <f t="shared" si="1"/>
        <v>77.400000000000006</v>
      </c>
      <c r="Y7" s="8">
        <f t="shared" si="2"/>
        <v>34.5</v>
      </c>
      <c r="Z7" s="8">
        <f t="shared" si="3"/>
        <v>3.45</v>
      </c>
      <c r="AA7" s="13">
        <v>11</v>
      </c>
    </row>
    <row r="8" spans="1:27" s="2" customFormat="1" ht="18.95" customHeight="1">
      <c r="A8" s="22">
        <v>5</v>
      </c>
      <c r="B8" s="10" t="s">
        <v>121</v>
      </c>
      <c r="C8" s="48">
        <v>76</v>
      </c>
      <c r="D8" s="48" t="s">
        <v>135</v>
      </c>
      <c r="E8" s="47">
        <v>70</v>
      </c>
      <c r="F8" s="47" t="s">
        <v>136</v>
      </c>
      <c r="G8" s="46">
        <v>67</v>
      </c>
      <c r="H8" s="46" t="s">
        <v>137</v>
      </c>
      <c r="I8" s="45">
        <v>77</v>
      </c>
      <c r="J8" s="45" t="s">
        <v>135</v>
      </c>
      <c r="K8" s="68">
        <v>74</v>
      </c>
      <c r="L8" s="68" t="s">
        <v>136</v>
      </c>
      <c r="M8" s="64">
        <v>81</v>
      </c>
      <c r="N8" s="64" t="s">
        <v>134</v>
      </c>
      <c r="O8" s="65">
        <v>78</v>
      </c>
      <c r="P8" s="65" t="s">
        <v>135</v>
      </c>
      <c r="Q8" s="66">
        <v>78</v>
      </c>
      <c r="R8" s="66" t="s">
        <v>135</v>
      </c>
      <c r="S8" s="63">
        <v>58</v>
      </c>
      <c r="T8" s="57" t="s">
        <v>139</v>
      </c>
      <c r="U8" s="44">
        <v>83</v>
      </c>
      <c r="V8" s="44" t="s">
        <v>134</v>
      </c>
      <c r="W8" s="7">
        <f t="shared" si="0"/>
        <v>742</v>
      </c>
      <c r="X8" s="8">
        <f t="shared" si="1"/>
        <v>74.2</v>
      </c>
      <c r="Y8" s="8">
        <f t="shared" si="2"/>
        <v>32</v>
      </c>
      <c r="Z8" s="8">
        <f t="shared" si="3"/>
        <v>3.2</v>
      </c>
      <c r="AA8" s="13">
        <v>17</v>
      </c>
    </row>
    <row r="9" spans="1:27" s="2" customFormat="1" ht="18.95" customHeight="1">
      <c r="A9" s="22">
        <v>6</v>
      </c>
      <c r="B9" s="10" t="s">
        <v>122</v>
      </c>
      <c r="C9" s="48">
        <v>88</v>
      </c>
      <c r="D9" s="48" t="s">
        <v>134</v>
      </c>
      <c r="E9" s="47">
        <v>84</v>
      </c>
      <c r="F9" s="47" t="s">
        <v>134</v>
      </c>
      <c r="G9" s="46">
        <v>74</v>
      </c>
      <c r="H9" s="46" t="s">
        <v>136</v>
      </c>
      <c r="I9" s="45">
        <v>79</v>
      </c>
      <c r="J9" s="45" t="s">
        <v>135</v>
      </c>
      <c r="K9" s="68">
        <v>83</v>
      </c>
      <c r="L9" s="68" t="s">
        <v>134</v>
      </c>
      <c r="M9" s="64">
        <v>86</v>
      </c>
      <c r="N9" s="64" t="s">
        <v>134</v>
      </c>
      <c r="O9" s="65">
        <v>82</v>
      </c>
      <c r="P9" s="65" t="s">
        <v>134</v>
      </c>
      <c r="Q9" s="66">
        <v>74</v>
      </c>
      <c r="R9" s="66" t="s">
        <v>136</v>
      </c>
      <c r="S9" s="63">
        <v>74</v>
      </c>
      <c r="T9" s="57" t="s">
        <v>136</v>
      </c>
      <c r="U9" s="44">
        <v>86</v>
      </c>
      <c r="V9" s="44" t="s">
        <v>134</v>
      </c>
      <c r="W9" s="7">
        <f t="shared" si="0"/>
        <v>810</v>
      </c>
      <c r="X9" s="8">
        <f t="shared" si="1"/>
        <v>81</v>
      </c>
      <c r="Y9" s="8">
        <f t="shared" si="2"/>
        <v>36.5</v>
      </c>
      <c r="Z9" s="8">
        <f t="shared" si="3"/>
        <v>3.65</v>
      </c>
      <c r="AA9" s="13">
        <v>9</v>
      </c>
    </row>
    <row r="10" spans="1:27" s="2" customFormat="1" ht="18.95" customHeight="1">
      <c r="A10" s="22">
        <v>7</v>
      </c>
      <c r="B10" s="10" t="s">
        <v>123</v>
      </c>
      <c r="C10" s="48">
        <v>80</v>
      </c>
      <c r="D10" s="48" t="s">
        <v>134</v>
      </c>
      <c r="E10" s="47">
        <v>77</v>
      </c>
      <c r="F10" s="47" t="s">
        <v>135</v>
      </c>
      <c r="G10" s="46">
        <v>75</v>
      </c>
      <c r="H10" s="46" t="s">
        <v>135</v>
      </c>
      <c r="I10" s="45">
        <v>78</v>
      </c>
      <c r="J10" s="45" t="s">
        <v>135</v>
      </c>
      <c r="K10" s="68">
        <v>87</v>
      </c>
      <c r="L10" s="68" t="s">
        <v>134</v>
      </c>
      <c r="M10" s="64">
        <v>85</v>
      </c>
      <c r="N10" s="64" t="s">
        <v>134</v>
      </c>
      <c r="O10" s="65">
        <v>81</v>
      </c>
      <c r="P10" s="65" t="s">
        <v>134</v>
      </c>
      <c r="Q10" s="66">
        <v>77</v>
      </c>
      <c r="R10" s="66" t="s">
        <v>135</v>
      </c>
      <c r="S10" s="63">
        <v>73</v>
      </c>
      <c r="T10" s="57" t="s">
        <v>136</v>
      </c>
      <c r="U10" s="44">
        <v>87</v>
      </c>
      <c r="V10" s="44" t="s">
        <v>134</v>
      </c>
      <c r="W10" s="7">
        <f t="shared" si="0"/>
        <v>800</v>
      </c>
      <c r="X10" s="8">
        <f t="shared" si="1"/>
        <v>80</v>
      </c>
      <c r="Y10" s="8">
        <f t="shared" si="2"/>
        <v>37</v>
      </c>
      <c r="Z10" s="8">
        <f t="shared" si="3"/>
        <v>3.7</v>
      </c>
      <c r="AA10" s="13">
        <v>10</v>
      </c>
    </row>
    <row r="11" spans="1:27" s="2" customFormat="1" ht="18.95" customHeight="1">
      <c r="A11" s="22">
        <v>8</v>
      </c>
      <c r="B11" s="10" t="s">
        <v>124</v>
      </c>
      <c r="C11" s="48">
        <v>78</v>
      </c>
      <c r="D11" s="48" t="s">
        <v>135</v>
      </c>
      <c r="E11" s="47">
        <v>74</v>
      </c>
      <c r="F11" s="47" t="s">
        <v>136</v>
      </c>
      <c r="G11" s="46">
        <v>71</v>
      </c>
      <c r="H11" s="46" t="s">
        <v>136</v>
      </c>
      <c r="I11" s="45">
        <v>74</v>
      </c>
      <c r="J11" s="45" t="s">
        <v>136</v>
      </c>
      <c r="K11" s="68">
        <v>76</v>
      </c>
      <c r="L11" s="68" t="s">
        <v>135</v>
      </c>
      <c r="M11" s="64">
        <v>85</v>
      </c>
      <c r="N11" s="64" t="s">
        <v>134</v>
      </c>
      <c r="O11" s="65">
        <v>77</v>
      </c>
      <c r="P11" s="65" t="s">
        <v>135</v>
      </c>
      <c r="Q11" s="66">
        <v>76</v>
      </c>
      <c r="R11" s="66" t="s">
        <v>135</v>
      </c>
      <c r="S11" s="63">
        <v>68</v>
      </c>
      <c r="T11" s="57" t="s">
        <v>137</v>
      </c>
      <c r="U11" s="44">
        <v>84</v>
      </c>
      <c r="V11" s="44" t="s">
        <v>134</v>
      </c>
      <c r="W11" s="7">
        <f t="shared" si="0"/>
        <v>763</v>
      </c>
      <c r="X11" s="8">
        <f t="shared" si="1"/>
        <v>76.3</v>
      </c>
      <c r="Y11" s="8">
        <f t="shared" si="2"/>
        <v>33.5</v>
      </c>
      <c r="Z11" s="8">
        <f t="shared" si="3"/>
        <v>3.35</v>
      </c>
      <c r="AA11" s="13">
        <v>14</v>
      </c>
    </row>
    <row r="12" spans="1:27" s="2" customFormat="1" ht="18.95" customHeight="1">
      <c r="A12" s="22">
        <v>9</v>
      </c>
      <c r="B12" s="10" t="s">
        <v>125</v>
      </c>
      <c r="C12" s="48">
        <v>81</v>
      </c>
      <c r="D12" s="48" t="s">
        <v>134</v>
      </c>
      <c r="E12" s="47">
        <v>73</v>
      </c>
      <c r="F12" s="47" t="s">
        <v>136</v>
      </c>
      <c r="G12" s="46">
        <v>74</v>
      </c>
      <c r="H12" s="46" t="s">
        <v>136</v>
      </c>
      <c r="I12" s="45">
        <v>76</v>
      </c>
      <c r="J12" s="45" t="s">
        <v>135</v>
      </c>
      <c r="K12" s="68">
        <v>78</v>
      </c>
      <c r="L12" s="68" t="s">
        <v>135</v>
      </c>
      <c r="M12" s="64">
        <v>86</v>
      </c>
      <c r="N12" s="64" t="s">
        <v>134</v>
      </c>
      <c r="O12" s="65">
        <v>78</v>
      </c>
      <c r="P12" s="65" t="s">
        <v>135</v>
      </c>
      <c r="Q12" s="66">
        <v>76</v>
      </c>
      <c r="R12" s="66" t="s">
        <v>135</v>
      </c>
      <c r="S12" s="63">
        <v>58</v>
      </c>
      <c r="T12" s="57" t="s">
        <v>139</v>
      </c>
      <c r="U12" s="44">
        <v>85</v>
      </c>
      <c r="V12" s="44" t="s">
        <v>134</v>
      </c>
      <c r="W12" s="7">
        <f t="shared" si="0"/>
        <v>765</v>
      </c>
      <c r="X12" s="8">
        <f t="shared" si="1"/>
        <v>76.5</v>
      </c>
      <c r="Y12" s="8">
        <f t="shared" si="2"/>
        <v>33.5</v>
      </c>
      <c r="Z12" s="8">
        <f t="shared" si="3"/>
        <v>3.35</v>
      </c>
      <c r="AA12" s="13">
        <v>13</v>
      </c>
    </row>
    <row r="13" spans="1:27" s="2" customFormat="1" ht="18.95" customHeight="1">
      <c r="A13" s="22">
        <v>10</v>
      </c>
      <c r="B13" s="10" t="s">
        <v>126</v>
      </c>
      <c r="C13" s="48">
        <v>77</v>
      </c>
      <c r="D13" s="48" t="s">
        <v>135</v>
      </c>
      <c r="E13" s="47">
        <v>75</v>
      </c>
      <c r="F13" s="47" t="s">
        <v>135</v>
      </c>
      <c r="G13" s="46">
        <v>76</v>
      </c>
      <c r="H13" s="46" t="s">
        <v>135</v>
      </c>
      <c r="I13" s="45">
        <v>79</v>
      </c>
      <c r="J13" s="45" t="s">
        <v>135</v>
      </c>
      <c r="K13" s="68">
        <v>75</v>
      </c>
      <c r="L13" s="68" t="s">
        <v>135</v>
      </c>
      <c r="M13" s="64">
        <v>82</v>
      </c>
      <c r="N13" s="64" t="s">
        <v>134</v>
      </c>
      <c r="O13" s="65">
        <v>76</v>
      </c>
      <c r="P13" s="65" t="s">
        <v>135</v>
      </c>
      <c r="Q13" s="66">
        <v>75</v>
      </c>
      <c r="R13" s="66" t="s">
        <v>135</v>
      </c>
      <c r="S13" s="63">
        <v>58</v>
      </c>
      <c r="T13" s="57" t="s">
        <v>139</v>
      </c>
      <c r="U13" s="44">
        <v>86</v>
      </c>
      <c r="V13" s="44" t="s">
        <v>134</v>
      </c>
      <c r="W13" s="7">
        <f t="shared" si="0"/>
        <v>759</v>
      </c>
      <c r="X13" s="8">
        <f t="shared" si="1"/>
        <v>75.900000000000006</v>
      </c>
      <c r="Y13" s="8">
        <f t="shared" si="2"/>
        <v>34</v>
      </c>
      <c r="Z13" s="8">
        <f t="shared" si="3"/>
        <v>3.4</v>
      </c>
      <c r="AA13" s="13">
        <v>15</v>
      </c>
    </row>
    <row r="14" spans="1:27" s="2" customFormat="1" ht="18.95" customHeight="1">
      <c r="A14" s="22">
        <v>11</v>
      </c>
      <c r="B14" s="10" t="s">
        <v>127</v>
      </c>
      <c r="C14" s="48">
        <v>91</v>
      </c>
      <c r="D14" s="48" t="s">
        <v>134</v>
      </c>
      <c r="E14" s="47">
        <v>93</v>
      </c>
      <c r="F14" s="47" t="s">
        <v>134</v>
      </c>
      <c r="G14" s="46">
        <v>95</v>
      </c>
      <c r="H14" s="46" t="s">
        <v>134</v>
      </c>
      <c r="I14" s="45">
        <v>92</v>
      </c>
      <c r="J14" s="45" t="s">
        <v>134</v>
      </c>
      <c r="K14" s="68">
        <v>87</v>
      </c>
      <c r="L14" s="68" t="s">
        <v>134</v>
      </c>
      <c r="M14" s="64">
        <v>90</v>
      </c>
      <c r="N14" s="64" t="s">
        <v>134</v>
      </c>
      <c r="O14" s="65">
        <v>94</v>
      </c>
      <c r="P14" s="65" t="s">
        <v>134</v>
      </c>
      <c r="Q14" s="66">
        <v>82</v>
      </c>
      <c r="R14" s="66" t="s">
        <v>134</v>
      </c>
      <c r="S14" s="63">
        <v>93</v>
      </c>
      <c r="T14" s="57" t="s">
        <v>134</v>
      </c>
      <c r="U14" s="44">
        <v>89</v>
      </c>
      <c r="V14" s="44" t="s">
        <v>134</v>
      </c>
      <c r="W14" s="7">
        <f t="shared" si="0"/>
        <v>906</v>
      </c>
      <c r="X14" s="8">
        <f t="shared" si="1"/>
        <v>90.6</v>
      </c>
      <c r="Y14" s="8">
        <f t="shared" si="2"/>
        <v>40</v>
      </c>
      <c r="Z14" s="8">
        <f t="shared" si="3"/>
        <v>4</v>
      </c>
      <c r="AA14" s="13">
        <v>2</v>
      </c>
    </row>
    <row r="15" spans="1:27" s="2" customFormat="1" ht="18.95" customHeight="1">
      <c r="A15" s="22">
        <v>12</v>
      </c>
      <c r="B15" s="10" t="s">
        <v>128</v>
      </c>
      <c r="C15" s="48">
        <v>92</v>
      </c>
      <c r="D15" s="48" t="s">
        <v>134</v>
      </c>
      <c r="E15" s="47">
        <v>90</v>
      </c>
      <c r="F15" s="47" t="s">
        <v>134</v>
      </c>
      <c r="G15" s="46">
        <v>91</v>
      </c>
      <c r="H15" s="46" t="s">
        <v>134</v>
      </c>
      <c r="I15" s="45">
        <v>87</v>
      </c>
      <c r="J15" s="45" t="s">
        <v>134</v>
      </c>
      <c r="K15" s="68">
        <v>86</v>
      </c>
      <c r="L15" s="68" t="s">
        <v>134</v>
      </c>
      <c r="M15" s="64">
        <v>90</v>
      </c>
      <c r="N15" s="64" t="s">
        <v>134</v>
      </c>
      <c r="O15" s="65">
        <v>87</v>
      </c>
      <c r="P15" s="65" t="s">
        <v>134</v>
      </c>
      <c r="Q15" s="66">
        <v>86</v>
      </c>
      <c r="R15" s="66" t="s">
        <v>134</v>
      </c>
      <c r="S15" s="63">
        <v>93</v>
      </c>
      <c r="T15" s="57" t="s">
        <v>134</v>
      </c>
      <c r="U15" s="44">
        <v>89</v>
      </c>
      <c r="V15" s="44" t="s">
        <v>134</v>
      </c>
      <c r="W15" s="7">
        <f t="shared" si="0"/>
        <v>891</v>
      </c>
      <c r="X15" s="8">
        <f t="shared" si="1"/>
        <v>89.1</v>
      </c>
      <c r="Y15" s="8">
        <f t="shared" si="2"/>
        <v>40</v>
      </c>
      <c r="Z15" s="8">
        <f t="shared" si="3"/>
        <v>4</v>
      </c>
      <c r="AA15" s="13">
        <v>4</v>
      </c>
    </row>
    <row r="16" spans="1:27" s="2" customFormat="1" ht="18.95" customHeight="1">
      <c r="A16" s="22">
        <v>13</v>
      </c>
      <c r="B16" s="10" t="s">
        <v>129</v>
      </c>
      <c r="C16" s="48">
        <v>87</v>
      </c>
      <c r="D16" s="48" t="s">
        <v>134</v>
      </c>
      <c r="E16" s="47">
        <v>84</v>
      </c>
      <c r="F16" s="47" t="s">
        <v>134</v>
      </c>
      <c r="G16" s="46">
        <v>85</v>
      </c>
      <c r="H16" s="46" t="s">
        <v>134</v>
      </c>
      <c r="I16" s="45">
        <v>85</v>
      </c>
      <c r="J16" s="45" t="s">
        <v>134</v>
      </c>
      <c r="K16" s="68">
        <v>86</v>
      </c>
      <c r="L16" s="68" t="s">
        <v>134</v>
      </c>
      <c r="M16" s="64">
        <v>89</v>
      </c>
      <c r="N16" s="64" t="s">
        <v>134</v>
      </c>
      <c r="O16" s="65">
        <v>91</v>
      </c>
      <c r="P16" s="65" t="s">
        <v>134</v>
      </c>
      <c r="Q16" s="66">
        <v>80</v>
      </c>
      <c r="R16" s="66" t="s">
        <v>134</v>
      </c>
      <c r="S16" s="63">
        <v>94</v>
      </c>
      <c r="T16" s="57" t="s">
        <v>134</v>
      </c>
      <c r="U16" s="44">
        <v>88</v>
      </c>
      <c r="V16" s="44" t="s">
        <v>134</v>
      </c>
      <c r="W16" s="7">
        <f t="shared" si="0"/>
        <v>869</v>
      </c>
      <c r="X16" s="8">
        <f t="shared" si="1"/>
        <v>86.9</v>
      </c>
      <c r="Y16" s="8">
        <f t="shared" si="2"/>
        <v>40</v>
      </c>
      <c r="Z16" s="8">
        <f t="shared" si="3"/>
        <v>4</v>
      </c>
      <c r="AA16" s="13">
        <v>6</v>
      </c>
    </row>
    <row r="17" spans="1:27" s="2" customFormat="1" ht="18.95" customHeight="1">
      <c r="A17" s="22">
        <v>14</v>
      </c>
      <c r="B17" s="10" t="s">
        <v>130</v>
      </c>
      <c r="C17" s="48">
        <v>83</v>
      </c>
      <c r="D17" s="48" t="s">
        <v>134</v>
      </c>
      <c r="E17" s="47">
        <v>84</v>
      </c>
      <c r="F17" s="47" t="s">
        <v>134</v>
      </c>
      <c r="G17" s="46">
        <v>89</v>
      </c>
      <c r="H17" s="46" t="s">
        <v>134</v>
      </c>
      <c r="I17" s="45">
        <v>92</v>
      </c>
      <c r="J17" s="45" t="s">
        <v>134</v>
      </c>
      <c r="K17" s="68">
        <v>95</v>
      </c>
      <c r="L17" s="68" t="s">
        <v>134</v>
      </c>
      <c r="M17" s="64">
        <v>90</v>
      </c>
      <c r="N17" s="64" t="s">
        <v>134</v>
      </c>
      <c r="O17" s="65">
        <v>85</v>
      </c>
      <c r="P17" s="65" t="s">
        <v>134</v>
      </c>
      <c r="Q17" s="66">
        <v>88</v>
      </c>
      <c r="R17" s="66" t="s">
        <v>134</v>
      </c>
      <c r="S17" s="63">
        <v>95</v>
      </c>
      <c r="T17" s="57" t="s">
        <v>134</v>
      </c>
      <c r="U17" s="44">
        <v>90</v>
      </c>
      <c r="V17" s="44" t="s">
        <v>134</v>
      </c>
      <c r="W17" s="7">
        <f t="shared" si="0"/>
        <v>891</v>
      </c>
      <c r="X17" s="8">
        <f t="shared" si="1"/>
        <v>89.1</v>
      </c>
      <c r="Y17" s="8">
        <f t="shared" si="2"/>
        <v>40</v>
      </c>
      <c r="Z17" s="8">
        <f t="shared" si="3"/>
        <v>4</v>
      </c>
      <c r="AA17" s="13">
        <v>4</v>
      </c>
    </row>
    <row r="18" spans="1:27" s="2" customFormat="1" ht="18.95" customHeight="1">
      <c r="A18" s="22">
        <v>15</v>
      </c>
      <c r="B18" s="10" t="s">
        <v>131</v>
      </c>
      <c r="C18" s="48">
        <v>86</v>
      </c>
      <c r="D18" s="48" t="s">
        <v>134</v>
      </c>
      <c r="E18" s="47">
        <v>83</v>
      </c>
      <c r="F18" s="47" t="s">
        <v>134</v>
      </c>
      <c r="G18" s="46">
        <v>81</v>
      </c>
      <c r="H18" s="46" t="s">
        <v>134</v>
      </c>
      <c r="I18" s="45">
        <v>83</v>
      </c>
      <c r="J18" s="45" t="s">
        <v>134</v>
      </c>
      <c r="K18" s="68">
        <v>79</v>
      </c>
      <c r="L18" s="68" t="s">
        <v>135</v>
      </c>
      <c r="M18" s="64">
        <v>87</v>
      </c>
      <c r="N18" s="64" t="s">
        <v>134</v>
      </c>
      <c r="O18" s="65">
        <v>87</v>
      </c>
      <c r="P18" s="65" t="s">
        <v>134</v>
      </c>
      <c r="Q18" s="66">
        <v>78</v>
      </c>
      <c r="R18" s="66" t="s">
        <v>135</v>
      </c>
      <c r="S18" s="63">
        <v>87</v>
      </c>
      <c r="T18" s="57" t="s">
        <v>134</v>
      </c>
      <c r="U18" s="44">
        <v>86</v>
      </c>
      <c r="V18" s="44" t="s">
        <v>134</v>
      </c>
      <c r="W18" s="7">
        <f t="shared" si="0"/>
        <v>837</v>
      </c>
      <c r="X18" s="8">
        <f t="shared" si="1"/>
        <v>83.7</v>
      </c>
      <c r="Y18" s="8">
        <f t="shared" si="2"/>
        <v>39</v>
      </c>
      <c r="Z18" s="8">
        <f t="shared" si="3"/>
        <v>3.9</v>
      </c>
      <c r="AA18" s="13">
        <v>8</v>
      </c>
    </row>
    <row r="19" spans="1:27" s="2" customFormat="1" ht="18.95" customHeight="1">
      <c r="A19" s="22">
        <v>16</v>
      </c>
      <c r="B19" s="10" t="s">
        <v>132</v>
      </c>
      <c r="C19" s="48">
        <v>77</v>
      </c>
      <c r="D19" s="48" t="s">
        <v>135</v>
      </c>
      <c r="E19" s="47">
        <v>71</v>
      </c>
      <c r="F19" s="47">
        <v>3</v>
      </c>
      <c r="G19" s="46">
        <v>66</v>
      </c>
      <c r="H19" s="46" t="s">
        <v>137</v>
      </c>
      <c r="I19" s="45">
        <v>74</v>
      </c>
      <c r="J19" s="45" t="s">
        <v>136</v>
      </c>
      <c r="K19" s="68">
        <v>72</v>
      </c>
      <c r="L19" s="68" t="s">
        <v>136</v>
      </c>
      <c r="M19" s="64">
        <v>82</v>
      </c>
      <c r="N19" s="64" t="s">
        <v>134</v>
      </c>
      <c r="O19" s="65">
        <v>76</v>
      </c>
      <c r="P19" s="65" t="s">
        <v>135</v>
      </c>
      <c r="Q19" s="66">
        <v>75</v>
      </c>
      <c r="R19" s="66" t="s">
        <v>135</v>
      </c>
      <c r="S19" s="63">
        <v>68</v>
      </c>
      <c r="T19" s="57" t="s">
        <v>137</v>
      </c>
      <c r="U19" s="44">
        <v>82</v>
      </c>
      <c r="V19" s="44" t="s">
        <v>134</v>
      </c>
      <c r="W19" s="7">
        <f t="shared" si="0"/>
        <v>743</v>
      </c>
      <c r="X19" s="8">
        <f t="shared" si="1"/>
        <v>74.3</v>
      </c>
      <c r="Y19" s="8">
        <f t="shared" si="2"/>
        <v>32.5</v>
      </c>
      <c r="Z19" s="8">
        <f t="shared" si="3"/>
        <v>3.25</v>
      </c>
      <c r="AA19" s="13">
        <v>16</v>
      </c>
    </row>
    <row r="20" spans="1:27" s="2" customFormat="1" ht="18.95" customHeight="1">
      <c r="A20" s="22">
        <v>17</v>
      </c>
      <c r="B20" s="10" t="s">
        <v>133</v>
      </c>
      <c r="C20" s="48">
        <v>77</v>
      </c>
      <c r="D20" s="48" t="s">
        <v>135</v>
      </c>
      <c r="E20" s="47">
        <v>78</v>
      </c>
      <c r="F20" s="47" t="s">
        <v>135</v>
      </c>
      <c r="G20" s="46">
        <v>69</v>
      </c>
      <c r="H20" s="46" t="s">
        <v>137</v>
      </c>
      <c r="I20" s="45">
        <v>77</v>
      </c>
      <c r="J20" s="45" t="s">
        <v>135</v>
      </c>
      <c r="K20" s="68">
        <v>71</v>
      </c>
      <c r="L20" s="68" t="s">
        <v>136</v>
      </c>
      <c r="M20" s="64">
        <v>86</v>
      </c>
      <c r="N20" s="64" t="s">
        <v>134</v>
      </c>
      <c r="O20" s="65">
        <v>79</v>
      </c>
      <c r="P20" s="65" t="s">
        <v>135</v>
      </c>
      <c r="Q20" s="66">
        <v>78</v>
      </c>
      <c r="R20" s="66" t="s">
        <v>135</v>
      </c>
      <c r="S20" s="63">
        <v>68</v>
      </c>
      <c r="T20" s="57" t="s">
        <v>137</v>
      </c>
      <c r="U20" s="44">
        <v>85</v>
      </c>
      <c r="V20" s="44" t="s">
        <v>134</v>
      </c>
      <c r="W20" s="7">
        <f t="shared" si="0"/>
        <v>768</v>
      </c>
      <c r="X20" s="8">
        <f t="shared" si="1"/>
        <v>76.8</v>
      </c>
      <c r="Y20" s="8">
        <f t="shared" si="2"/>
        <v>33.5</v>
      </c>
      <c r="Z20" s="8">
        <f t="shared" si="3"/>
        <v>3.35</v>
      </c>
      <c r="AA20" s="13">
        <v>12</v>
      </c>
    </row>
    <row r="21" spans="1:27" ht="18.95" customHeight="1">
      <c r="A21" s="23"/>
      <c r="B21" s="24" t="s">
        <v>3</v>
      </c>
      <c r="C21" s="19">
        <f>SUM(C4:C20)</f>
        <v>1416</v>
      </c>
      <c r="D21" s="19"/>
      <c r="E21" s="19">
        <f t="shared" ref="D21:X21" si="4">SUM(E4:E20)</f>
        <v>1381</v>
      </c>
      <c r="F21" s="19"/>
      <c r="G21" s="19">
        <f t="shared" si="4"/>
        <v>1350</v>
      </c>
      <c r="H21" s="19"/>
      <c r="I21" s="19">
        <f t="shared" si="4"/>
        <v>1397</v>
      </c>
      <c r="J21" s="19"/>
      <c r="K21" s="19">
        <f t="shared" si="4"/>
        <v>1390</v>
      </c>
      <c r="L21" s="19"/>
      <c r="M21" s="19">
        <f t="shared" si="4"/>
        <v>1476</v>
      </c>
      <c r="N21" s="19"/>
      <c r="O21" s="19">
        <f t="shared" si="4"/>
        <v>1425</v>
      </c>
      <c r="P21" s="19"/>
      <c r="Q21" s="19">
        <f t="shared" si="4"/>
        <v>1349</v>
      </c>
      <c r="R21" s="19"/>
      <c r="S21" s="19">
        <f t="shared" si="4"/>
        <v>1318</v>
      </c>
      <c r="T21" s="19"/>
      <c r="U21" s="19">
        <f t="shared" si="4"/>
        <v>1484</v>
      </c>
      <c r="V21" s="19"/>
      <c r="W21" s="19"/>
      <c r="X21" s="19">
        <f t="shared" si="4"/>
        <v>1398.6</v>
      </c>
      <c r="Y21" s="9"/>
      <c r="Z21" s="9"/>
      <c r="AA21" s="9"/>
    </row>
    <row r="22" spans="1:27" ht="18.95" customHeight="1">
      <c r="A22" s="23"/>
      <c r="B22" s="25" t="s">
        <v>4</v>
      </c>
      <c r="C22" s="8">
        <f>C21/17</f>
        <v>83.294117647058826</v>
      </c>
      <c r="D22" s="8"/>
      <c r="E22" s="8">
        <f t="shared" ref="E22:X22" si="5">E21/17</f>
        <v>81.235294117647058</v>
      </c>
      <c r="F22" s="8"/>
      <c r="G22" s="8">
        <f t="shared" si="5"/>
        <v>79.411764705882348</v>
      </c>
      <c r="H22" s="8"/>
      <c r="I22" s="8">
        <f t="shared" si="5"/>
        <v>82.17647058823529</v>
      </c>
      <c r="J22" s="8"/>
      <c r="K22" s="8">
        <f t="shared" si="5"/>
        <v>81.764705882352942</v>
      </c>
      <c r="L22" s="8"/>
      <c r="M22" s="8">
        <f t="shared" si="5"/>
        <v>86.82352941176471</v>
      </c>
      <c r="N22" s="8"/>
      <c r="O22" s="8">
        <f t="shared" si="5"/>
        <v>83.82352941176471</v>
      </c>
      <c r="P22" s="8"/>
      <c r="Q22" s="8">
        <f t="shared" si="5"/>
        <v>79.352941176470594</v>
      </c>
      <c r="R22" s="8"/>
      <c r="S22" s="8">
        <f t="shared" si="5"/>
        <v>77.529411764705884</v>
      </c>
      <c r="T22" s="8"/>
      <c r="U22" s="8">
        <f t="shared" si="5"/>
        <v>87.294117647058826</v>
      </c>
      <c r="V22" s="8"/>
      <c r="W22" s="8"/>
      <c r="X22" s="8">
        <f t="shared" si="5"/>
        <v>82.270588235294113</v>
      </c>
      <c r="Y22" s="8"/>
      <c r="Z22" s="8"/>
      <c r="AA22" s="9"/>
    </row>
    <row r="23" spans="1:27" ht="18.95" customHeight="1"/>
    <row r="24" spans="1:27" ht="18.95" customHeight="1"/>
    <row r="25" spans="1:27" ht="18.95" customHeight="1"/>
    <row r="26" spans="1:27" ht="18.95" customHeight="1"/>
    <row r="27" spans="1:27" ht="18.95" customHeight="1"/>
    <row r="28" spans="1:27" ht="18.95" customHeight="1"/>
    <row r="29" spans="1:27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topLeftCell="A10" workbookViewId="0">
      <selection activeCell="C23" sqref="C23:X23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99" t="s">
        <v>114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</row>
    <row r="2" spans="1:27" ht="18.95" customHeight="1">
      <c r="A2" s="100" t="s">
        <v>0</v>
      </c>
      <c r="B2" s="100" t="s">
        <v>1</v>
      </c>
      <c r="C2" s="102" t="s">
        <v>5</v>
      </c>
      <c r="D2" s="103"/>
      <c r="E2" s="104" t="s">
        <v>6</v>
      </c>
      <c r="F2" s="103"/>
      <c r="G2" s="104" t="s">
        <v>7</v>
      </c>
      <c r="H2" s="103"/>
      <c r="I2" s="104" t="s">
        <v>8</v>
      </c>
      <c r="J2" s="103"/>
      <c r="K2" s="104" t="s">
        <v>16</v>
      </c>
      <c r="L2" s="103"/>
      <c r="M2" s="104" t="s">
        <v>11</v>
      </c>
      <c r="N2" s="103"/>
      <c r="O2" s="104" t="s">
        <v>12</v>
      </c>
      <c r="P2" s="103"/>
      <c r="Q2" s="104" t="s">
        <v>9</v>
      </c>
      <c r="R2" s="103"/>
      <c r="S2" s="104" t="s">
        <v>10</v>
      </c>
      <c r="T2" s="103"/>
      <c r="U2" s="104" t="s">
        <v>69</v>
      </c>
      <c r="V2" s="103"/>
      <c r="W2" s="14" t="s">
        <v>3</v>
      </c>
      <c r="X2" s="105" t="s">
        <v>13</v>
      </c>
      <c r="Y2" s="105" t="s">
        <v>3</v>
      </c>
      <c r="Z2" s="15" t="s">
        <v>2</v>
      </c>
      <c r="AA2" s="16" t="s">
        <v>15</v>
      </c>
    </row>
    <row r="3" spans="1:27" ht="18.95" customHeight="1">
      <c r="A3" s="101"/>
      <c r="B3" s="101"/>
      <c r="C3" s="18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4">
        <v>1000</v>
      </c>
      <c r="X3" s="106"/>
      <c r="Y3" s="106"/>
      <c r="Z3" s="20" t="s">
        <v>4</v>
      </c>
      <c r="AA3" s="20" t="s">
        <v>14</v>
      </c>
    </row>
    <row r="4" spans="1:27" s="2" customFormat="1" ht="18.95" customHeight="1">
      <c r="A4" s="21">
        <v>1</v>
      </c>
      <c r="B4" s="10" t="s">
        <v>88</v>
      </c>
      <c r="C4" s="60">
        <v>50</v>
      </c>
      <c r="D4" s="60" t="s">
        <v>138</v>
      </c>
      <c r="E4" s="61">
        <v>50</v>
      </c>
      <c r="F4" s="61" t="s">
        <v>138</v>
      </c>
      <c r="G4" s="57">
        <v>79</v>
      </c>
      <c r="H4" s="57" t="s">
        <v>135</v>
      </c>
      <c r="I4" s="31">
        <v>55</v>
      </c>
      <c r="J4" s="31" t="s">
        <v>139</v>
      </c>
      <c r="K4" s="32">
        <v>55</v>
      </c>
      <c r="L4" s="32" t="s">
        <v>139</v>
      </c>
      <c r="M4" s="33">
        <v>82</v>
      </c>
      <c r="N4" s="33" t="s">
        <v>134</v>
      </c>
      <c r="O4" s="34">
        <v>70</v>
      </c>
      <c r="P4" s="34" t="s">
        <v>136</v>
      </c>
      <c r="Q4" s="67">
        <v>84</v>
      </c>
      <c r="R4" s="67" t="s">
        <v>134</v>
      </c>
      <c r="S4" s="62">
        <v>59</v>
      </c>
      <c r="T4" s="62" t="s">
        <v>139</v>
      </c>
      <c r="U4" s="35">
        <v>60</v>
      </c>
      <c r="V4" s="35" t="s">
        <v>140</v>
      </c>
      <c r="W4" s="7">
        <f>C4+E4+G4+I4+K4+M4+O4+Q4+S4+U4</f>
        <v>644</v>
      </c>
      <c r="X4" s="8">
        <f>W4/10</f>
        <v>64.400000000000006</v>
      </c>
      <c r="Y4" s="8">
        <f>D4+F4+H4+J4+L4+N4+P4+R4+T4+V4</f>
        <v>23</v>
      </c>
      <c r="Z4" s="8">
        <f>Y4/10</f>
        <v>2.2999999999999998</v>
      </c>
      <c r="AA4" s="13">
        <v>18</v>
      </c>
    </row>
    <row r="5" spans="1:27" s="2" customFormat="1" ht="18.95" customHeight="1">
      <c r="A5" s="22">
        <v>2</v>
      </c>
      <c r="B5" s="10" t="s">
        <v>89</v>
      </c>
      <c r="C5" s="60">
        <v>94</v>
      </c>
      <c r="D5" s="60" t="s">
        <v>134</v>
      </c>
      <c r="E5" s="61">
        <v>90</v>
      </c>
      <c r="F5" s="61" t="s">
        <v>134</v>
      </c>
      <c r="G5" s="57">
        <v>88</v>
      </c>
      <c r="H5" s="57" t="s">
        <v>134</v>
      </c>
      <c r="I5" s="31">
        <v>84</v>
      </c>
      <c r="J5" s="31" t="s">
        <v>134</v>
      </c>
      <c r="K5" s="32">
        <v>80</v>
      </c>
      <c r="L5" s="32" t="s">
        <v>134</v>
      </c>
      <c r="M5" s="33">
        <v>85</v>
      </c>
      <c r="N5" s="33" t="s">
        <v>134</v>
      </c>
      <c r="O5" s="34">
        <v>90</v>
      </c>
      <c r="P5" s="34" t="s">
        <v>134</v>
      </c>
      <c r="Q5" s="67">
        <v>90</v>
      </c>
      <c r="R5" s="67" t="s">
        <v>134</v>
      </c>
      <c r="S5" s="62">
        <v>92</v>
      </c>
      <c r="T5" s="62" t="s">
        <v>134</v>
      </c>
      <c r="U5" s="35">
        <v>84</v>
      </c>
      <c r="V5" s="35" t="s">
        <v>134</v>
      </c>
      <c r="W5" s="7">
        <f t="shared" ref="W5:W21" si="0">C5+E5+G5+I5+K5+M5+O5+Q5+S5+U5</f>
        <v>877</v>
      </c>
      <c r="X5" s="8">
        <f t="shared" ref="X5:X21" si="1">W5/10</f>
        <v>87.7</v>
      </c>
      <c r="Y5" s="8">
        <f t="shared" ref="Y5:Y21" si="2">D5+F5+H5+J5+L5+N5+P5+R5+T5+V5</f>
        <v>40</v>
      </c>
      <c r="Z5" s="8">
        <f t="shared" ref="Z5:Z21" si="3">Y5/10</f>
        <v>4</v>
      </c>
      <c r="AA5" s="13">
        <v>4</v>
      </c>
    </row>
    <row r="6" spans="1:27" s="2" customFormat="1" ht="18.95" customHeight="1">
      <c r="A6" s="22">
        <v>3</v>
      </c>
      <c r="B6" s="10" t="s">
        <v>90</v>
      </c>
      <c r="C6" s="60">
        <v>94</v>
      </c>
      <c r="D6" s="60" t="s">
        <v>134</v>
      </c>
      <c r="E6" s="61">
        <v>87</v>
      </c>
      <c r="F6" s="61" t="s">
        <v>134</v>
      </c>
      <c r="G6" s="57">
        <v>86</v>
      </c>
      <c r="H6" s="57" t="s">
        <v>134</v>
      </c>
      <c r="I6" s="31">
        <v>82</v>
      </c>
      <c r="J6" s="31" t="s">
        <v>134</v>
      </c>
      <c r="K6" s="32">
        <v>78</v>
      </c>
      <c r="L6" s="32" t="s">
        <v>135</v>
      </c>
      <c r="M6" s="33">
        <v>84</v>
      </c>
      <c r="N6" s="33" t="s">
        <v>134</v>
      </c>
      <c r="O6" s="34">
        <v>85</v>
      </c>
      <c r="P6" s="34" t="s">
        <v>134</v>
      </c>
      <c r="Q6" s="67">
        <v>91</v>
      </c>
      <c r="R6" s="67" t="s">
        <v>134</v>
      </c>
      <c r="S6" s="62">
        <v>88</v>
      </c>
      <c r="T6" s="62" t="s">
        <v>134</v>
      </c>
      <c r="U6" s="35">
        <v>81</v>
      </c>
      <c r="V6" s="35" t="s">
        <v>134</v>
      </c>
      <c r="W6" s="7">
        <f t="shared" si="0"/>
        <v>856</v>
      </c>
      <c r="X6" s="8">
        <f t="shared" si="1"/>
        <v>85.6</v>
      </c>
      <c r="Y6" s="8">
        <f t="shared" si="2"/>
        <v>39.5</v>
      </c>
      <c r="Z6" s="8">
        <f t="shared" si="3"/>
        <v>3.95</v>
      </c>
      <c r="AA6" s="13">
        <v>7</v>
      </c>
    </row>
    <row r="7" spans="1:27" s="2" customFormat="1" ht="18.95" customHeight="1">
      <c r="A7" s="22">
        <v>4</v>
      </c>
      <c r="B7" s="10" t="s">
        <v>91</v>
      </c>
      <c r="C7" s="60">
        <v>85</v>
      </c>
      <c r="D7" s="60" t="s">
        <v>134</v>
      </c>
      <c r="E7" s="61">
        <v>83</v>
      </c>
      <c r="F7" s="61" t="s">
        <v>134</v>
      </c>
      <c r="G7" s="57">
        <v>80</v>
      </c>
      <c r="H7" s="57" t="s">
        <v>134</v>
      </c>
      <c r="I7" s="31">
        <v>75</v>
      </c>
      <c r="J7" s="31" t="s">
        <v>135</v>
      </c>
      <c r="K7" s="32">
        <v>75</v>
      </c>
      <c r="L7" s="32" t="s">
        <v>135</v>
      </c>
      <c r="M7" s="33">
        <v>84</v>
      </c>
      <c r="N7" s="33" t="s">
        <v>134</v>
      </c>
      <c r="O7" s="34">
        <v>89</v>
      </c>
      <c r="P7" s="34" t="s">
        <v>134</v>
      </c>
      <c r="Q7" s="67">
        <v>88</v>
      </c>
      <c r="R7" s="67" t="s">
        <v>134</v>
      </c>
      <c r="S7" s="62">
        <v>74</v>
      </c>
      <c r="T7" s="62" t="s">
        <v>136</v>
      </c>
      <c r="U7" s="35">
        <v>78</v>
      </c>
      <c r="V7" s="35" t="s">
        <v>135</v>
      </c>
      <c r="W7" s="7">
        <f t="shared" si="0"/>
        <v>811</v>
      </c>
      <c r="X7" s="8">
        <f t="shared" si="1"/>
        <v>81.099999999999994</v>
      </c>
      <c r="Y7" s="8">
        <f t="shared" si="2"/>
        <v>37.5</v>
      </c>
      <c r="Z7" s="8">
        <f t="shared" si="3"/>
        <v>3.75</v>
      </c>
      <c r="AA7" s="13">
        <v>13</v>
      </c>
    </row>
    <row r="8" spans="1:27" s="2" customFormat="1" ht="18.95" customHeight="1">
      <c r="A8" s="22">
        <v>5</v>
      </c>
      <c r="B8" s="10" t="s">
        <v>92</v>
      </c>
      <c r="C8" s="60">
        <v>93</v>
      </c>
      <c r="D8" s="60" t="s">
        <v>134</v>
      </c>
      <c r="E8" s="61">
        <v>93</v>
      </c>
      <c r="F8" s="61" t="s">
        <v>134</v>
      </c>
      <c r="G8" s="57">
        <v>85</v>
      </c>
      <c r="H8" s="57" t="s">
        <v>134</v>
      </c>
      <c r="I8" s="31">
        <v>91</v>
      </c>
      <c r="J8" s="31" t="s">
        <v>134</v>
      </c>
      <c r="K8" s="32">
        <v>81</v>
      </c>
      <c r="L8" s="32" t="s">
        <v>134</v>
      </c>
      <c r="M8" s="33">
        <v>95</v>
      </c>
      <c r="N8" s="33" t="s">
        <v>134</v>
      </c>
      <c r="O8" s="34">
        <v>85</v>
      </c>
      <c r="P8" s="34" t="s">
        <v>134</v>
      </c>
      <c r="Q8" s="67">
        <v>90</v>
      </c>
      <c r="R8" s="67" t="s">
        <v>134</v>
      </c>
      <c r="S8" s="62">
        <v>94</v>
      </c>
      <c r="T8" s="62" t="s">
        <v>134</v>
      </c>
      <c r="U8" s="35">
        <v>83</v>
      </c>
      <c r="V8" s="35" t="s">
        <v>134</v>
      </c>
      <c r="W8" s="7">
        <f t="shared" si="0"/>
        <v>890</v>
      </c>
      <c r="X8" s="8">
        <f t="shared" si="1"/>
        <v>89</v>
      </c>
      <c r="Y8" s="8">
        <f t="shared" si="2"/>
        <v>40</v>
      </c>
      <c r="Z8" s="8">
        <f t="shared" si="3"/>
        <v>4</v>
      </c>
      <c r="AA8" s="13">
        <v>3</v>
      </c>
    </row>
    <row r="9" spans="1:27" s="2" customFormat="1" ht="18.95" customHeight="1">
      <c r="A9" s="22">
        <v>6</v>
      </c>
      <c r="B9" s="10" t="s">
        <v>93</v>
      </c>
      <c r="C9" s="60">
        <v>77</v>
      </c>
      <c r="D9" s="60" t="s">
        <v>135</v>
      </c>
      <c r="E9" s="61">
        <v>75</v>
      </c>
      <c r="F9" s="61" t="s">
        <v>135</v>
      </c>
      <c r="G9" s="57">
        <v>78</v>
      </c>
      <c r="H9" s="57" t="s">
        <v>135</v>
      </c>
      <c r="I9" s="31">
        <v>68</v>
      </c>
      <c r="J9" s="31" t="s">
        <v>137</v>
      </c>
      <c r="K9" s="32">
        <v>72</v>
      </c>
      <c r="L9" s="32" t="s">
        <v>136</v>
      </c>
      <c r="M9" s="33">
        <v>85</v>
      </c>
      <c r="N9" s="33" t="s">
        <v>134</v>
      </c>
      <c r="O9" s="34">
        <v>76</v>
      </c>
      <c r="P9" s="34" t="s">
        <v>135</v>
      </c>
      <c r="Q9" s="67">
        <v>84</v>
      </c>
      <c r="R9" s="67" t="s">
        <v>134</v>
      </c>
      <c r="S9" s="62">
        <v>74</v>
      </c>
      <c r="T9" s="62" t="s">
        <v>136</v>
      </c>
      <c r="U9" s="35">
        <v>74</v>
      </c>
      <c r="V9" s="35" t="s">
        <v>136</v>
      </c>
      <c r="W9" s="7">
        <f t="shared" si="0"/>
        <v>763</v>
      </c>
      <c r="X9" s="8">
        <f t="shared" si="1"/>
        <v>76.3</v>
      </c>
      <c r="Y9" s="8">
        <f t="shared" si="2"/>
        <v>33.5</v>
      </c>
      <c r="Z9" s="8">
        <f t="shared" si="3"/>
        <v>3.35</v>
      </c>
      <c r="AA9" s="13">
        <v>15</v>
      </c>
    </row>
    <row r="10" spans="1:27" s="2" customFormat="1" ht="18.95" customHeight="1">
      <c r="A10" s="22">
        <v>7</v>
      </c>
      <c r="B10" s="10" t="s">
        <v>94</v>
      </c>
      <c r="C10" s="60">
        <v>76</v>
      </c>
      <c r="D10" s="60" t="s">
        <v>135</v>
      </c>
      <c r="E10" s="61">
        <v>72</v>
      </c>
      <c r="F10" s="61" t="s">
        <v>136</v>
      </c>
      <c r="G10" s="57">
        <v>82</v>
      </c>
      <c r="H10" s="57" t="s">
        <v>134</v>
      </c>
      <c r="I10" s="31">
        <v>66</v>
      </c>
      <c r="J10" s="31" t="s">
        <v>137</v>
      </c>
      <c r="K10" s="32">
        <v>70</v>
      </c>
      <c r="L10" s="32" t="s">
        <v>136</v>
      </c>
      <c r="M10" s="33">
        <v>85</v>
      </c>
      <c r="N10" s="33" t="s">
        <v>134</v>
      </c>
      <c r="O10" s="34">
        <v>83</v>
      </c>
      <c r="P10" s="34" t="s">
        <v>134</v>
      </c>
      <c r="Q10" s="67">
        <v>87</v>
      </c>
      <c r="R10" s="67" t="s">
        <v>134</v>
      </c>
      <c r="S10" s="62">
        <v>68</v>
      </c>
      <c r="T10" s="62" t="s">
        <v>137</v>
      </c>
      <c r="U10" s="35">
        <v>66</v>
      </c>
      <c r="V10" s="35" t="s">
        <v>137</v>
      </c>
      <c r="W10" s="7">
        <f t="shared" si="0"/>
        <v>755</v>
      </c>
      <c r="X10" s="8">
        <f t="shared" si="1"/>
        <v>75.5</v>
      </c>
      <c r="Y10" s="8">
        <f t="shared" si="2"/>
        <v>33</v>
      </c>
      <c r="Z10" s="8">
        <f t="shared" si="3"/>
        <v>3.3</v>
      </c>
      <c r="AA10" s="13">
        <v>16</v>
      </c>
    </row>
    <row r="11" spans="1:27" s="2" customFormat="1" ht="18.95" customHeight="1">
      <c r="A11" s="22">
        <v>8</v>
      </c>
      <c r="B11" s="10" t="s">
        <v>95</v>
      </c>
      <c r="C11" s="60">
        <v>94</v>
      </c>
      <c r="D11" s="60" t="s">
        <v>134</v>
      </c>
      <c r="E11" s="61">
        <v>88</v>
      </c>
      <c r="F11" s="61" t="s">
        <v>134</v>
      </c>
      <c r="G11" s="57">
        <v>85</v>
      </c>
      <c r="H11" s="57" t="s">
        <v>134</v>
      </c>
      <c r="I11" s="31">
        <v>80</v>
      </c>
      <c r="J11" s="31" t="s">
        <v>134</v>
      </c>
      <c r="K11" s="32">
        <v>82</v>
      </c>
      <c r="L11" s="32" t="s">
        <v>134</v>
      </c>
      <c r="M11" s="33">
        <v>95</v>
      </c>
      <c r="N11" s="33" t="s">
        <v>134</v>
      </c>
      <c r="O11" s="34">
        <v>87</v>
      </c>
      <c r="P11" s="34" t="s">
        <v>134</v>
      </c>
      <c r="Q11" s="67">
        <v>89</v>
      </c>
      <c r="R11" s="67" t="s">
        <v>134</v>
      </c>
      <c r="S11" s="62">
        <v>89</v>
      </c>
      <c r="T11" s="62" t="s">
        <v>134</v>
      </c>
      <c r="U11" s="35">
        <v>81</v>
      </c>
      <c r="V11" s="35" t="s">
        <v>134</v>
      </c>
      <c r="W11" s="7">
        <f t="shared" si="0"/>
        <v>870</v>
      </c>
      <c r="X11" s="8">
        <f t="shared" si="1"/>
        <v>87</v>
      </c>
      <c r="Y11" s="8">
        <f t="shared" si="2"/>
        <v>40</v>
      </c>
      <c r="Z11" s="8">
        <f t="shared" si="3"/>
        <v>4</v>
      </c>
      <c r="AA11" s="13">
        <v>6</v>
      </c>
    </row>
    <row r="12" spans="1:27" s="2" customFormat="1" ht="18.95" customHeight="1">
      <c r="A12" s="22">
        <v>9</v>
      </c>
      <c r="B12" s="10" t="s">
        <v>96</v>
      </c>
      <c r="C12" s="60">
        <v>93</v>
      </c>
      <c r="D12" s="60" t="s">
        <v>134</v>
      </c>
      <c r="E12" s="61">
        <v>84</v>
      </c>
      <c r="F12" s="61" t="s">
        <v>134</v>
      </c>
      <c r="G12" s="57">
        <v>90</v>
      </c>
      <c r="H12" s="57" t="s">
        <v>134</v>
      </c>
      <c r="I12" s="31">
        <v>80</v>
      </c>
      <c r="J12" s="31" t="s">
        <v>134</v>
      </c>
      <c r="K12" s="32">
        <v>83</v>
      </c>
      <c r="L12" s="32" t="s">
        <v>134</v>
      </c>
      <c r="M12" s="33">
        <v>95</v>
      </c>
      <c r="N12" s="33" t="s">
        <v>134</v>
      </c>
      <c r="O12" s="34">
        <v>89</v>
      </c>
      <c r="P12" s="34" t="s">
        <v>134</v>
      </c>
      <c r="Q12" s="67">
        <v>92</v>
      </c>
      <c r="R12" s="67" t="s">
        <v>134</v>
      </c>
      <c r="S12" s="62">
        <v>88</v>
      </c>
      <c r="T12" s="62" t="s">
        <v>134</v>
      </c>
      <c r="U12" s="35">
        <v>80</v>
      </c>
      <c r="V12" s="35" t="s">
        <v>134</v>
      </c>
      <c r="W12" s="7">
        <f t="shared" si="0"/>
        <v>874</v>
      </c>
      <c r="X12" s="8">
        <f t="shared" si="1"/>
        <v>87.4</v>
      </c>
      <c r="Y12" s="8">
        <f t="shared" si="2"/>
        <v>40</v>
      </c>
      <c r="Z12" s="8">
        <f t="shared" si="3"/>
        <v>4</v>
      </c>
      <c r="AA12" s="13">
        <v>5</v>
      </c>
    </row>
    <row r="13" spans="1:27" s="2" customFormat="1" ht="18.95" customHeight="1">
      <c r="A13" s="22">
        <v>10</v>
      </c>
      <c r="B13" s="10" t="s">
        <v>97</v>
      </c>
      <c r="C13" s="60">
        <v>86</v>
      </c>
      <c r="D13" s="60" t="s">
        <v>134</v>
      </c>
      <c r="E13" s="61">
        <v>84</v>
      </c>
      <c r="F13" s="61" t="s">
        <v>134</v>
      </c>
      <c r="G13" s="57">
        <v>86</v>
      </c>
      <c r="H13" s="57" t="s">
        <v>134</v>
      </c>
      <c r="I13" s="31">
        <v>80</v>
      </c>
      <c r="J13" s="31" t="s">
        <v>134</v>
      </c>
      <c r="K13" s="32">
        <v>80</v>
      </c>
      <c r="L13" s="32" t="s">
        <v>134</v>
      </c>
      <c r="M13" s="33">
        <v>84</v>
      </c>
      <c r="N13" s="33" t="s">
        <v>134</v>
      </c>
      <c r="O13" s="34">
        <v>84</v>
      </c>
      <c r="P13" s="34" t="s">
        <v>134</v>
      </c>
      <c r="Q13" s="67">
        <v>90</v>
      </c>
      <c r="R13" s="67" t="s">
        <v>134</v>
      </c>
      <c r="S13" s="62">
        <v>74</v>
      </c>
      <c r="T13" s="62" t="s">
        <v>136</v>
      </c>
      <c r="U13" s="35">
        <v>80</v>
      </c>
      <c r="V13" s="35" t="s">
        <v>134</v>
      </c>
      <c r="W13" s="7">
        <f t="shared" si="0"/>
        <v>828</v>
      </c>
      <c r="X13" s="8">
        <f t="shared" si="1"/>
        <v>82.8</v>
      </c>
      <c r="Y13" s="8">
        <f t="shared" si="2"/>
        <v>39</v>
      </c>
      <c r="Z13" s="8">
        <f t="shared" si="3"/>
        <v>3.9</v>
      </c>
      <c r="AA13" s="13">
        <v>9</v>
      </c>
    </row>
    <row r="14" spans="1:27" s="2" customFormat="1" ht="18.95" customHeight="1">
      <c r="A14" s="22">
        <v>11</v>
      </c>
      <c r="B14" s="10" t="s">
        <v>98</v>
      </c>
      <c r="C14" s="60">
        <v>87</v>
      </c>
      <c r="D14" s="60" t="s">
        <v>134</v>
      </c>
      <c r="E14" s="61">
        <v>85</v>
      </c>
      <c r="F14" s="61" t="s">
        <v>134</v>
      </c>
      <c r="G14" s="57">
        <v>83</v>
      </c>
      <c r="H14" s="57" t="s">
        <v>134</v>
      </c>
      <c r="I14" s="31">
        <v>80</v>
      </c>
      <c r="J14" s="31" t="s">
        <v>134</v>
      </c>
      <c r="K14" s="32">
        <v>80</v>
      </c>
      <c r="L14" s="32" t="s">
        <v>134</v>
      </c>
      <c r="M14" s="33">
        <v>85</v>
      </c>
      <c r="N14" s="33" t="s">
        <v>134</v>
      </c>
      <c r="O14" s="34">
        <v>76</v>
      </c>
      <c r="P14" s="34" t="s">
        <v>135</v>
      </c>
      <c r="Q14" s="67">
        <v>87</v>
      </c>
      <c r="R14" s="67" t="s">
        <v>134</v>
      </c>
      <c r="S14" s="62">
        <v>78</v>
      </c>
      <c r="T14" s="62" t="s">
        <v>135</v>
      </c>
      <c r="U14" s="35">
        <v>81</v>
      </c>
      <c r="V14" s="35" t="s">
        <v>134</v>
      </c>
      <c r="W14" s="7">
        <f t="shared" si="0"/>
        <v>822</v>
      </c>
      <c r="X14" s="8">
        <f t="shared" si="1"/>
        <v>82.2</v>
      </c>
      <c r="Y14" s="8">
        <f t="shared" si="2"/>
        <v>39</v>
      </c>
      <c r="Z14" s="8">
        <f t="shared" si="3"/>
        <v>3.9</v>
      </c>
      <c r="AA14" s="13">
        <v>11</v>
      </c>
    </row>
    <row r="15" spans="1:27" s="2" customFormat="1" ht="18.95" customHeight="1">
      <c r="A15" s="22">
        <v>12</v>
      </c>
      <c r="B15" s="10" t="s">
        <v>99</v>
      </c>
      <c r="C15" s="60">
        <v>74</v>
      </c>
      <c r="D15" s="60" t="s">
        <v>136</v>
      </c>
      <c r="E15" s="61">
        <v>75</v>
      </c>
      <c r="F15" s="61" t="s">
        <v>135</v>
      </c>
      <c r="G15" s="57">
        <v>80</v>
      </c>
      <c r="H15" s="57" t="s">
        <v>134</v>
      </c>
      <c r="I15" s="31">
        <v>62</v>
      </c>
      <c r="J15" s="31" t="s">
        <v>140</v>
      </c>
      <c r="K15" s="32">
        <v>74</v>
      </c>
      <c r="L15" s="32" t="s">
        <v>136</v>
      </c>
      <c r="M15" s="33">
        <v>86</v>
      </c>
      <c r="N15" s="33" t="s">
        <v>134</v>
      </c>
      <c r="O15" s="34">
        <v>67</v>
      </c>
      <c r="P15" s="34" t="s">
        <v>137</v>
      </c>
      <c r="Q15" s="67">
        <v>88</v>
      </c>
      <c r="R15" s="67" t="s">
        <v>134</v>
      </c>
      <c r="S15" s="62">
        <v>64</v>
      </c>
      <c r="T15" s="62" t="s">
        <v>140</v>
      </c>
      <c r="U15" s="35">
        <v>65</v>
      </c>
      <c r="V15" s="35" t="s">
        <v>137</v>
      </c>
      <c r="W15" s="7">
        <f t="shared" si="0"/>
        <v>735</v>
      </c>
      <c r="X15" s="8">
        <f t="shared" si="1"/>
        <v>73.5</v>
      </c>
      <c r="Y15" s="8">
        <f t="shared" si="2"/>
        <v>30.5</v>
      </c>
      <c r="Z15" s="8">
        <f t="shared" si="3"/>
        <v>3.05</v>
      </c>
      <c r="AA15" s="13">
        <v>17</v>
      </c>
    </row>
    <row r="16" spans="1:27" s="2" customFormat="1" ht="18.95" customHeight="1">
      <c r="A16" s="22">
        <v>13</v>
      </c>
      <c r="B16" s="10" t="s">
        <v>100</v>
      </c>
      <c r="C16" s="60">
        <v>96</v>
      </c>
      <c r="D16" s="60" t="s">
        <v>134</v>
      </c>
      <c r="E16" s="61">
        <v>83</v>
      </c>
      <c r="F16" s="61" t="s">
        <v>134</v>
      </c>
      <c r="G16" s="57">
        <v>90</v>
      </c>
      <c r="H16" s="57" t="s">
        <v>134</v>
      </c>
      <c r="I16" s="31">
        <v>85</v>
      </c>
      <c r="J16" s="31" t="s">
        <v>134</v>
      </c>
      <c r="K16" s="32">
        <v>81</v>
      </c>
      <c r="L16" s="32" t="s">
        <v>134</v>
      </c>
      <c r="M16" s="33">
        <v>92</v>
      </c>
      <c r="N16" s="33" t="s">
        <v>134</v>
      </c>
      <c r="O16" s="34">
        <v>93</v>
      </c>
      <c r="P16" s="34" t="s">
        <v>134</v>
      </c>
      <c r="Q16" s="67">
        <v>92</v>
      </c>
      <c r="R16" s="67" t="s">
        <v>134</v>
      </c>
      <c r="S16" s="62">
        <v>94</v>
      </c>
      <c r="T16" s="62" t="s">
        <v>134</v>
      </c>
      <c r="U16" s="35">
        <v>86</v>
      </c>
      <c r="V16" s="35" t="s">
        <v>134</v>
      </c>
      <c r="W16" s="7">
        <f t="shared" si="0"/>
        <v>892</v>
      </c>
      <c r="X16" s="8">
        <f t="shared" si="1"/>
        <v>89.2</v>
      </c>
      <c r="Y16" s="8">
        <f t="shared" si="2"/>
        <v>40</v>
      </c>
      <c r="Z16" s="8">
        <f t="shared" si="3"/>
        <v>4</v>
      </c>
      <c r="AA16" s="13">
        <v>2</v>
      </c>
    </row>
    <row r="17" spans="1:27" s="2" customFormat="1" ht="18.95" customHeight="1">
      <c r="A17" s="22">
        <v>14</v>
      </c>
      <c r="B17" s="10" t="s">
        <v>101</v>
      </c>
      <c r="C17" s="60">
        <v>83</v>
      </c>
      <c r="D17" s="60" t="s">
        <v>134</v>
      </c>
      <c r="E17" s="61">
        <v>82</v>
      </c>
      <c r="F17" s="61" t="s">
        <v>134</v>
      </c>
      <c r="G17" s="57">
        <v>85</v>
      </c>
      <c r="H17" s="57" t="s">
        <v>134</v>
      </c>
      <c r="I17" s="31">
        <v>79</v>
      </c>
      <c r="J17" s="31" t="s">
        <v>135</v>
      </c>
      <c r="K17" s="32">
        <v>72</v>
      </c>
      <c r="L17" s="32" t="s">
        <v>136</v>
      </c>
      <c r="M17" s="33">
        <v>85</v>
      </c>
      <c r="N17" s="33" t="s">
        <v>134</v>
      </c>
      <c r="O17" s="34">
        <v>86</v>
      </c>
      <c r="P17" s="34" t="s">
        <v>134</v>
      </c>
      <c r="Q17" s="67">
        <v>88</v>
      </c>
      <c r="R17" s="67" t="s">
        <v>134</v>
      </c>
      <c r="S17" s="62">
        <v>78</v>
      </c>
      <c r="T17" s="62" t="s">
        <v>135</v>
      </c>
      <c r="U17" s="35">
        <v>76</v>
      </c>
      <c r="V17" s="35" t="s">
        <v>135</v>
      </c>
      <c r="W17" s="7">
        <f t="shared" si="0"/>
        <v>814</v>
      </c>
      <c r="X17" s="8">
        <f t="shared" si="1"/>
        <v>81.400000000000006</v>
      </c>
      <c r="Y17" s="8">
        <f t="shared" si="2"/>
        <v>37.5</v>
      </c>
      <c r="Z17" s="8">
        <f t="shared" si="3"/>
        <v>3.75</v>
      </c>
      <c r="AA17" s="13">
        <v>12</v>
      </c>
    </row>
    <row r="18" spans="1:27" s="2" customFormat="1" ht="18.95" customHeight="1">
      <c r="A18" s="22">
        <v>15</v>
      </c>
      <c r="B18" s="12" t="s">
        <v>102</v>
      </c>
      <c r="C18" s="60">
        <v>94</v>
      </c>
      <c r="D18" s="60" t="s">
        <v>134</v>
      </c>
      <c r="E18" s="61">
        <v>89</v>
      </c>
      <c r="F18" s="61" t="s">
        <v>134</v>
      </c>
      <c r="G18" s="57">
        <v>87</v>
      </c>
      <c r="H18" s="57" t="s">
        <v>134</v>
      </c>
      <c r="I18" s="31">
        <v>92</v>
      </c>
      <c r="J18" s="31" t="s">
        <v>134</v>
      </c>
      <c r="K18" s="32">
        <v>84</v>
      </c>
      <c r="L18" s="32" t="s">
        <v>134</v>
      </c>
      <c r="M18" s="33">
        <v>93</v>
      </c>
      <c r="N18" s="33" t="s">
        <v>134</v>
      </c>
      <c r="O18" s="34">
        <v>92</v>
      </c>
      <c r="P18" s="34" t="s">
        <v>134</v>
      </c>
      <c r="Q18" s="67">
        <v>92</v>
      </c>
      <c r="R18" s="67" t="s">
        <v>134</v>
      </c>
      <c r="S18" s="62">
        <v>93</v>
      </c>
      <c r="T18" s="62" t="s">
        <v>134</v>
      </c>
      <c r="U18" s="35">
        <v>86</v>
      </c>
      <c r="V18" s="35" t="s">
        <v>134</v>
      </c>
      <c r="W18" s="7">
        <f t="shared" si="0"/>
        <v>902</v>
      </c>
      <c r="X18" s="8">
        <f t="shared" si="1"/>
        <v>90.2</v>
      </c>
      <c r="Y18" s="8">
        <f t="shared" si="2"/>
        <v>40</v>
      </c>
      <c r="Z18" s="8">
        <f t="shared" si="3"/>
        <v>4</v>
      </c>
      <c r="AA18" s="13">
        <v>1</v>
      </c>
    </row>
    <row r="19" spans="1:27" s="2" customFormat="1" ht="18.95" customHeight="1">
      <c r="A19" s="22">
        <v>16</v>
      </c>
      <c r="B19" s="10" t="s">
        <v>103</v>
      </c>
      <c r="C19" s="60">
        <v>82</v>
      </c>
      <c r="D19" s="60" t="s">
        <v>134</v>
      </c>
      <c r="E19" s="61">
        <v>80</v>
      </c>
      <c r="F19" s="61" t="s">
        <v>134</v>
      </c>
      <c r="G19" s="57">
        <v>85</v>
      </c>
      <c r="H19" s="57" t="s">
        <v>134</v>
      </c>
      <c r="I19" s="31">
        <v>70</v>
      </c>
      <c r="J19" s="31" t="s">
        <v>136</v>
      </c>
      <c r="K19" s="32">
        <v>78</v>
      </c>
      <c r="L19" s="32" t="s">
        <v>135</v>
      </c>
      <c r="M19" s="33">
        <v>84</v>
      </c>
      <c r="N19" s="33" t="s">
        <v>134</v>
      </c>
      <c r="O19" s="34">
        <v>84</v>
      </c>
      <c r="P19" s="34" t="s">
        <v>134</v>
      </c>
      <c r="Q19" s="67">
        <v>90</v>
      </c>
      <c r="R19" s="67" t="s">
        <v>134</v>
      </c>
      <c r="S19" s="62">
        <v>78</v>
      </c>
      <c r="T19" s="62" t="s">
        <v>135</v>
      </c>
      <c r="U19" s="35">
        <v>75</v>
      </c>
      <c r="V19" s="35" t="s">
        <v>135</v>
      </c>
      <c r="W19" s="7">
        <f t="shared" si="0"/>
        <v>806</v>
      </c>
      <c r="X19" s="8">
        <f t="shared" si="1"/>
        <v>80.599999999999994</v>
      </c>
      <c r="Y19" s="8">
        <f t="shared" si="2"/>
        <v>37.5</v>
      </c>
      <c r="Z19" s="8">
        <f t="shared" si="3"/>
        <v>3.75</v>
      </c>
      <c r="AA19" s="13">
        <v>14</v>
      </c>
    </row>
    <row r="20" spans="1:27" s="2" customFormat="1" ht="18.95" customHeight="1">
      <c r="A20" s="22">
        <v>17</v>
      </c>
      <c r="B20" s="10" t="s">
        <v>104</v>
      </c>
      <c r="C20" s="60">
        <v>92</v>
      </c>
      <c r="D20" s="60" t="s">
        <v>134</v>
      </c>
      <c r="E20" s="61">
        <v>80</v>
      </c>
      <c r="F20" s="61" t="s">
        <v>134</v>
      </c>
      <c r="G20" s="57">
        <v>86</v>
      </c>
      <c r="H20" s="57" t="s">
        <v>134</v>
      </c>
      <c r="I20" s="31">
        <v>74</v>
      </c>
      <c r="J20" s="31" t="s">
        <v>136</v>
      </c>
      <c r="K20" s="32">
        <v>82</v>
      </c>
      <c r="L20" s="32" t="s">
        <v>134</v>
      </c>
      <c r="M20" s="33">
        <v>85</v>
      </c>
      <c r="N20" s="33" t="s">
        <v>134</v>
      </c>
      <c r="O20" s="34">
        <v>88</v>
      </c>
      <c r="P20" s="34" t="s">
        <v>134</v>
      </c>
      <c r="Q20" s="67">
        <v>90</v>
      </c>
      <c r="R20" s="67" t="s">
        <v>134</v>
      </c>
      <c r="S20" s="62">
        <v>78</v>
      </c>
      <c r="T20" s="62" t="s">
        <v>135</v>
      </c>
      <c r="U20" s="35">
        <v>76</v>
      </c>
      <c r="V20" s="35" t="s">
        <v>135</v>
      </c>
      <c r="W20" s="7">
        <f t="shared" si="0"/>
        <v>831</v>
      </c>
      <c r="X20" s="8">
        <f t="shared" si="1"/>
        <v>83.1</v>
      </c>
      <c r="Y20" s="8">
        <f t="shared" si="2"/>
        <v>38</v>
      </c>
      <c r="Z20" s="8">
        <f t="shared" si="3"/>
        <v>3.8</v>
      </c>
      <c r="AA20" s="13">
        <v>8</v>
      </c>
    </row>
    <row r="21" spans="1:27" s="2" customFormat="1" ht="18.95" customHeight="1">
      <c r="A21" s="22">
        <v>18</v>
      </c>
      <c r="B21" s="10" t="s">
        <v>115</v>
      </c>
      <c r="C21" s="60">
        <v>87</v>
      </c>
      <c r="D21" s="60" t="s">
        <v>134</v>
      </c>
      <c r="E21" s="61">
        <v>81</v>
      </c>
      <c r="F21" s="61" t="s">
        <v>134</v>
      </c>
      <c r="G21" s="57">
        <v>85</v>
      </c>
      <c r="H21" s="57" t="s">
        <v>134</v>
      </c>
      <c r="I21" s="31">
        <v>76</v>
      </c>
      <c r="J21" s="31" t="s">
        <v>135</v>
      </c>
      <c r="K21" s="32">
        <v>80</v>
      </c>
      <c r="L21" s="32" t="s">
        <v>134</v>
      </c>
      <c r="M21" s="33">
        <v>88</v>
      </c>
      <c r="N21" s="33" t="s">
        <v>134</v>
      </c>
      <c r="O21" s="34">
        <v>88</v>
      </c>
      <c r="P21" s="34" t="s">
        <v>134</v>
      </c>
      <c r="Q21" s="67">
        <v>88</v>
      </c>
      <c r="R21" s="67" t="s">
        <v>134</v>
      </c>
      <c r="S21" s="62">
        <v>78</v>
      </c>
      <c r="T21" s="62" t="s">
        <v>135</v>
      </c>
      <c r="U21" s="35">
        <v>75</v>
      </c>
      <c r="V21" s="35" t="s">
        <v>135</v>
      </c>
      <c r="W21" s="7">
        <f t="shared" si="0"/>
        <v>826</v>
      </c>
      <c r="X21" s="8">
        <f t="shared" si="1"/>
        <v>82.6</v>
      </c>
      <c r="Y21" s="8">
        <f t="shared" si="2"/>
        <v>38.5</v>
      </c>
      <c r="Z21" s="8">
        <f t="shared" si="3"/>
        <v>3.85</v>
      </c>
      <c r="AA21" s="13">
        <v>10</v>
      </c>
    </row>
    <row r="22" spans="1:27" ht="18.95" customHeight="1">
      <c r="A22" s="1"/>
      <c r="B22" s="11" t="s">
        <v>3</v>
      </c>
      <c r="C22" s="3">
        <f>SUM(C4:C21)</f>
        <v>1537</v>
      </c>
      <c r="D22" s="3"/>
      <c r="E22" s="3">
        <f t="shared" ref="D22:X22" si="4">SUM(E4:E21)</f>
        <v>1461</v>
      </c>
      <c r="F22" s="3"/>
      <c r="G22" s="3">
        <f t="shared" si="4"/>
        <v>1520</v>
      </c>
      <c r="H22" s="3"/>
      <c r="I22" s="3">
        <f t="shared" si="4"/>
        <v>1379</v>
      </c>
      <c r="J22" s="3"/>
      <c r="K22" s="3">
        <f t="shared" si="4"/>
        <v>1387</v>
      </c>
      <c r="L22" s="3"/>
      <c r="M22" s="3">
        <f t="shared" si="4"/>
        <v>1572</v>
      </c>
      <c r="N22" s="3"/>
      <c r="O22" s="3">
        <f t="shared" si="4"/>
        <v>1512</v>
      </c>
      <c r="P22" s="3"/>
      <c r="Q22" s="3">
        <f t="shared" si="4"/>
        <v>1600</v>
      </c>
      <c r="R22" s="3"/>
      <c r="S22" s="3">
        <f t="shared" si="4"/>
        <v>1441</v>
      </c>
      <c r="T22" s="3"/>
      <c r="U22" s="3">
        <f t="shared" si="4"/>
        <v>1387</v>
      </c>
      <c r="V22" s="3"/>
      <c r="W22" s="3"/>
      <c r="X22" s="3">
        <f t="shared" si="4"/>
        <v>1479.6</v>
      </c>
      <c r="Y22" s="5"/>
      <c r="Z22" s="5"/>
      <c r="AA22" s="5"/>
    </row>
    <row r="23" spans="1:27" ht="18.95" customHeight="1">
      <c r="A23" s="1"/>
      <c r="B23" s="6" t="s">
        <v>4</v>
      </c>
      <c r="C23" s="4">
        <f>C22/18</f>
        <v>85.388888888888886</v>
      </c>
      <c r="D23" s="4"/>
      <c r="E23" s="4">
        <f t="shared" ref="E23:X23" si="5">E22/18</f>
        <v>81.166666666666671</v>
      </c>
      <c r="F23" s="4"/>
      <c r="G23" s="4">
        <f t="shared" si="5"/>
        <v>84.444444444444443</v>
      </c>
      <c r="H23" s="4"/>
      <c r="I23" s="4">
        <f t="shared" si="5"/>
        <v>76.611111111111114</v>
      </c>
      <c r="J23" s="4"/>
      <c r="K23" s="4">
        <f t="shared" si="5"/>
        <v>77.055555555555557</v>
      </c>
      <c r="L23" s="4"/>
      <c r="M23" s="4">
        <f t="shared" si="5"/>
        <v>87.333333333333329</v>
      </c>
      <c r="N23" s="4"/>
      <c r="O23" s="4">
        <f t="shared" si="5"/>
        <v>84</v>
      </c>
      <c r="P23" s="4"/>
      <c r="Q23" s="4">
        <f t="shared" si="5"/>
        <v>88.888888888888886</v>
      </c>
      <c r="R23" s="4"/>
      <c r="S23" s="4">
        <f t="shared" si="5"/>
        <v>80.055555555555557</v>
      </c>
      <c r="T23" s="4"/>
      <c r="U23" s="4">
        <f t="shared" si="5"/>
        <v>77.055555555555557</v>
      </c>
      <c r="V23" s="4"/>
      <c r="W23" s="4"/>
      <c r="X23" s="4">
        <f t="shared" si="5"/>
        <v>82.199999999999989</v>
      </c>
      <c r="Y23" s="4"/>
      <c r="Z23" s="4"/>
      <c r="AA23" s="5"/>
    </row>
    <row r="24" spans="1:27" ht="18.95" customHeight="1"/>
    <row r="25" spans="1:27" ht="18.95" customHeight="1"/>
    <row r="26" spans="1:27" ht="18.95" customHeight="1"/>
    <row r="27" spans="1:27" ht="18.95" customHeight="1"/>
    <row r="28" spans="1:27" ht="18.95" customHeight="1"/>
    <row r="29" spans="1:27" ht="18.95" customHeight="1"/>
    <row r="30" spans="1:27" ht="18.95" customHeight="1"/>
  </sheetData>
  <mergeCells count="15">
    <mergeCell ref="U2:V2"/>
    <mergeCell ref="A1:AA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9"/>
  <sheetViews>
    <sheetView workbookViewId="0">
      <selection activeCell="F15" sqref="F15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99" t="s">
        <v>113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</row>
    <row r="2" spans="1:27" ht="18.95" customHeight="1">
      <c r="A2" s="100" t="s">
        <v>0</v>
      </c>
      <c r="B2" s="100" t="s">
        <v>1</v>
      </c>
      <c r="C2" s="102" t="s">
        <v>5</v>
      </c>
      <c r="D2" s="103"/>
      <c r="E2" s="104" t="s">
        <v>6</v>
      </c>
      <c r="F2" s="103"/>
      <c r="G2" s="104" t="s">
        <v>7</v>
      </c>
      <c r="H2" s="103"/>
      <c r="I2" s="104" t="s">
        <v>8</v>
      </c>
      <c r="J2" s="103"/>
      <c r="K2" s="104" t="s">
        <v>16</v>
      </c>
      <c r="L2" s="103"/>
      <c r="M2" s="104" t="s">
        <v>11</v>
      </c>
      <c r="N2" s="103"/>
      <c r="O2" s="104" t="s">
        <v>12</v>
      </c>
      <c r="P2" s="103"/>
      <c r="Q2" s="104" t="s">
        <v>9</v>
      </c>
      <c r="R2" s="103"/>
      <c r="S2" s="104" t="s">
        <v>10</v>
      </c>
      <c r="T2" s="103"/>
      <c r="U2" s="104" t="s">
        <v>69</v>
      </c>
      <c r="V2" s="103"/>
      <c r="W2" s="14" t="s">
        <v>3</v>
      </c>
      <c r="X2" s="105" t="s">
        <v>13</v>
      </c>
      <c r="Y2" s="105" t="s">
        <v>3</v>
      </c>
      <c r="Z2" s="15" t="s">
        <v>2</v>
      </c>
      <c r="AA2" s="16" t="s">
        <v>15</v>
      </c>
    </row>
    <row r="3" spans="1:27" ht="18.95" customHeight="1">
      <c r="A3" s="101"/>
      <c r="B3" s="101"/>
      <c r="C3" s="18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4">
        <v>1000</v>
      </c>
      <c r="X3" s="106"/>
      <c r="Y3" s="106"/>
      <c r="Z3" s="20" t="s">
        <v>4</v>
      </c>
      <c r="AA3" s="20" t="s">
        <v>14</v>
      </c>
    </row>
    <row r="4" spans="1:27" s="2" customFormat="1" ht="18.95" customHeight="1">
      <c r="A4" s="21">
        <v>1</v>
      </c>
      <c r="B4" s="10" t="s">
        <v>57</v>
      </c>
      <c r="C4" s="69">
        <v>78</v>
      </c>
      <c r="D4" s="69" t="s">
        <v>135</v>
      </c>
      <c r="E4" s="70">
        <v>71</v>
      </c>
      <c r="F4" s="70" t="s">
        <v>136</v>
      </c>
      <c r="G4" s="71">
        <v>78</v>
      </c>
      <c r="H4" s="71" t="s">
        <v>135</v>
      </c>
      <c r="I4" s="72">
        <v>77</v>
      </c>
      <c r="J4" s="72" t="s">
        <v>135</v>
      </c>
      <c r="K4" s="73">
        <v>74</v>
      </c>
      <c r="L4" s="73" t="s">
        <v>136</v>
      </c>
      <c r="M4" s="74">
        <v>79</v>
      </c>
      <c r="N4" s="74" t="s">
        <v>135</v>
      </c>
      <c r="O4" s="75">
        <v>69</v>
      </c>
      <c r="P4" s="75" t="s">
        <v>137</v>
      </c>
      <c r="Q4" s="76">
        <v>84</v>
      </c>
      <c r="R4" s="76" t="s">
        <v>134</v>
      </c>
      <c r="S4" s="31">
        <v>59</v>
      </c>
      <c r="T4" s="31" t="s">
        <v>139</v>
      </c>
      <c r="U4" s="32">
        <v>82</v>
      </c>
      <c r="V4" s="32" t="s">
        <v>134</v>
      </c>
      <c r="W4" s="7">
        <f>C4+E4+G4+I4+K4+M4+O4+Q4+S4+U4</f>
        <v>751</v>
      </c>
      <c r="X4" s="8">
        <f>W4/10</f>
        <v>75.099999999999994</v>
      </c>
      <c r="Y4" s="8">
        <f>D4+F4+H4+J4+L4+N4+P4+R4+T4+V4</f>
        <v>32</v>
      </c>
      <c r="Z4" s="8">
        <f>Y4/10</f>
        <v>3.2</v>
      </c>
      <c r="AA4" s="13">
        <v>14</v>
      </c>
    </row>
    <row r="5" spans="1:27" s="2" customFormat="1" ht="18.95" customHeight="1">
      <c r="A5" s="22">
        <v>2</v>
      </c>
      <c r="B5" s="10" t="s">
        <v>61</v>
      </c>
      <c r="C5" s="69">
        <v>75</v>
      </c>
      <c r="D5" s="69" t="s">
        <v>135</v>
      </c>
      <c r="E5" s="70">
        <v>75</v>
      </c>
      <c r="F5" s="70" t="s">
        <v>135</v>
      </c>
      <c r="G5" s="71">
        <v>75</v>
      </c>
      <c r="H5" s="71" t="s">
        <v>135</v>
      </c>
      <c r="I5" s="72">
        <v>81</v>
      </c>
      <c r="J5" s="72" t="s">
        <v>134</v>
      </c>
      <c r="K5" s="73">
        <v>69</v>
      </c>
      <c r="L5" s="73" t="s">
        <v>137</v>
      </c>
      <c r="M5" s="74">
        <v>78</v>
      </c>
      <c r="N5" s="74" t="s">
        <v>135</v>
      </c>
      <c r="O5" s="75">
        <v>64</v>
      </c>
      <c r="P5" s="75" t="s">
        <v>140</v>
      </c>
      <c r="Q5" s="76">
        <v>82</v>
      </c>
      <c r="R5" s="76" t="s">
        <v>134</v>
      </c>
      <c r="S5" s="31">
        <v>58</v>
      </c>
      <c r="T5" s="31" t="s">
        <v>139</v>
      </c>
      <c r="U5" s="32">
        <v>75</v>
      </c>
      <c r="V5" s="32" t="s">
        <v>135</v>
      </c>
      <c r="W5" s="7">
        <f t="shared" ref="W5:W20" si="0">C5+E5+G5+I5+K5+M5+O5+Q5+S5+U5</f>
        <v>732</v>
      </c>
      <c r="X5" s="8">
        <f t="shared" ref="X5:X20" si="1">W5/10</f>
        <v>73.2</v>
      </c>
      <c r="Y5" s="8">
        <f t="shared" ref="Y5:Y20" si="2">D5+F5+H5+J5+L5+N5+P5+R5+T5+V5</f>
        <v>31.5</v>
      </c>
      <c r="Z5" s="8">
        <f t="shared" ref="Z5:Z20" si="3">Y5/10</f>
        <v>3.15</v>
      </c>
      <c r="AA5" s="13">
        <v>16</v>
      </c>
    </row>
    <row r="6" spans="1:27" s="2" customFormat="1" ht="18.95" customHeight="1">
      <c r="A6" s="22">
        <v>3</v>
      </c>
      <c r="B6" s="10" t="s">
        <v>73</v>
      </c>
      <c r="C6" s="69">
        <v>78</v>
      </c>
      <c r="D6" s="69" t="s">
        <v>135</v>
      </c>
      <c r="E6" s="70">
        <v>86</v>
      </c>
      <c r="F6" s="70" t="s">
        <v>134</v>
      </c>
      <c r="G6" s="71">
        <v>79</v>
      </c>
      <c r="H6" s="71" t="s">
        <v>135</v>
      </c>
      <c r="I6" s="72">
        <v>79</v>
      </c>
      <c r="J6" s="72" t="s">
        <v>135</v>
      </c>
      <c r="K6" s="73">
        <v>83</v>
      </c>
      <c r="L6" s="73" t="s">
        <v>134</v>
      </c>
      <c r="M6" s="74">
        <v>78</v>
      </c>
      <c r="N6" s="74" t="s">
        <v>135</v>
      </c>
      <c r="O6" s="75">
        <v>69</v>
      </c>
      <c r="P6" s="75" t="s">
        <v>137</v>
      </c>
      <c r="Q6" s="76">
        <v>81</v>
      </c>
      <c r="R6" s="76" t="s">
        <v>134</v>
      </c>
      <c r="S6" s="31">
        <v>74</v>
      </c>
      <c r="T6" s="31" t="s">
        <v>136</v>
      </c>
      <c r="U6" s="32">
        <v>79</v>
      </c>
      <c r="V6" s="32" t="s">
        <v>135</v>
      </c>
      <c r="W6" s="7">
        <f t="shared" si="0"/>
        <v>786</v>
      </c>
      <c r="X6" s="8">
        <f t="shared" si="1"/>
        <v>78.599999999999994</v>
      </c>
      <c r="Y6" s="8">
        <f t="shared" si="2"/>
        <v>35</v>
      </c>
      <c r="Z6" s="8">
        <f t="shared" si="3"/>
        <v>3.5</v>
      </c>
      <c r="AA6" s="13">
        <v>12</v>
      </c>
    </row>
    <row r="7" spans="1:27" s="2" customFormat="1" ht="18.95" customHeight="1">
      <c r="A7" s="22">
        <v>4</v>
      </c>
      <c r="B7" s="10" t="s">
        <v>74</v>
      </c>
      <c r="C7" s="69">
        <v>90</v>
      </c>
      <c r="D7" s="69" t="s">
        <v>134</v>
      </c>
      <c r="E7" s="70">
        <v>93</v>
      </c>
      <c r="F7" s="70" t="s">
        <v>134</v>
      </c>
      <c r="G7" s="71">
        <v>91</v>
      </c>
      <c r="H7" s="71" t="s">
        <v>134</v>
      </c>
      <c r="I7" s="72">
        <v>87</v>
      </c>
      <c r="J7" s="72" t="s">
        <v>134</v>
      </c>
      <c r="K7" s="73">
        <v>81</v>
      </c>
      <c r="L7" s="73" t="s">
        <v>134</v>
      </c>
      <c r="M7" s="74">
        <v>91</v>
      </c>
      <c r="N7" s="74" t="s">
        <v>134</v>
      </c>
      <c r="O7" s="75">
        <v>89</v>
      </c>
      <c r="P7" s="75" t="s">
        <v>134</v>
      </c>
      <c r="Q7" s="76">
        <v>93</v>
      </c>
      <c r="R7" s="76" t="s">
        <v>134</v>
      </c>
      <c r="S7" s="31">
        <v>89</v>
      </c>
      <c r="T7" s="31" t="s">
        <v>134</v>
      </c>
      <c r="U7" s="32">
        <v>77</v>
      </c>
      <c r="V7" s="32" t="s">
        <v>135</v>
      </c>
      <c r="W7" s="7">
        <f t="shared" si="0"/>
        <v>881</v>
      </c>
      <c r="X7" s="8">
        <f t="shared" si="1"/>
        <v>88.1</v>
      </c>
      <c r="Y7" s="8">
        <f t="shared" si="2"/>
        <v>39.5</v>
      </c>
      <c r="Z7" s="8">
        <f t="shared" si="3"/>
        <v>3.95</v>
      </c>
      <c r="AA7" s="13">
        <v>8</v>
      </c>
    </row>
    <row r="8" spans="1:27" s="2" customFormat="1" ht="18.95" customHeight="1">
      <c r="A8" s="22">
        <v>5</v>
      </c>
      <c r="B8" s="10" t="s">
        <v>75</v>
      </c>
      <c r="C8" s="69">
        <v>65</v>
      </c>
      <c r="D8" s="69" t="s">
        <v>137</v>
      </c>
      <c r="E8" s="70">
        <v>62</v>
      </c>
      <c r="F8" s="70" t="s">
        <v>140</v>
      </c>
      <c r="G8" s="71">
        <v>66</v>
      </c>
      <c r="H8" s="71" t="s">
        <v>137</v>
      </c>
      <c r="I8" s="72">
        <v>71</v>
      </c>
      <c r="J8" s="72" t="s">
        <v>136</v>
      </c>
      <c r="K8" s="73">
        <v>61</v>
      </c>
      <c r="L8" s="73" t="s">
        <v>140</v>
      </c>
      <c r="M8" s="74">
        <v>74</v>
      </c>
      <c r="N8" s="74" t="s">
        <v>136</v>
      </c>
      <c r="O8" s="75">
        <v>59</v>
      </c>
      <c r="P8" s="75" t="s">
        <v>139</v>
      </c>
      <c r="Q8" s="76">
        <v>76</v>
      </c>
      <c r="R8" s="76" t="s">
        <v>135</v>
      </c>
      <c r="S8" s="31">
        <v>54</v>
      </c>
      <c r="T8" s="31" t="s">
        <v>138</v>
      </c>
      <c r="U8" s="32">
        <v>78</v>
      </c>
      <c r="V8" s="32" t="s">
        <v>135</v>
      </c>
      <c r="W8" s="7">
        <f t="shared" si="0"/>
        <v>666</v>
      </c>
      <c r="X8" s="8">
        <f t="shared" si="1"/>
        <v>66.599999999999994</v>
      </c>
      <c r="Y8" s="8">
        <f t="shared" si="2"/>
        <v>24.5</v>
      </c>
      <c r="Z8" s="8">
        <f t="shared" si="3"/>
        <v>2.4500000000000002</v>
      </c>
      <c r="AA8" s="13">
        <v>17</v>
      </c>
    </row>
    <row r="9" spans="1:27" s="2" customFormat="1" ht="18.95" customHeight="1">
      <c r="A9" s="22">
        <v>6</v>
      </c>
      <c r="B9" s="10" t="s">
        <v>76</v>
      </c>
      <c r="C9" s="69">
        <v>82</v>
      </c>
      <c r="D9" s="69" t="s">
        <v>134</v>
      </c>
      <c r="E9" s="70">
        <v>78</v>
      </c>
      <c r="F9" s="70" t="s">
        <v>135</v>
      </c>
      <c r="G9" s="71">
        <v>85</v>
      </c>
      <c r="H9" s="71" t="s">
        <v>134</v>
      </c>
      <c r="I9" s="72">
        <v>81</v>
      </c>
      <c r="J9" s="72" t="s">
        <v>134</v>
      </c>
      <c r="K9" s="73">
        <v>68</v>
      </c>
      <c r="L9" s="73" t="s">
        <v>137</v>
      </c>
      <c r="M9" s="74">
        <v>78</v>
      </c>
      <c r="N9" s="74" t="s">
        <v>135</v>
      </c>
      <c r="O9" s="75">
        <v>74</v>
      </c>
      <c r="P9" s="75" t="s">
        <v>136</v>
      </c>
      <c r="Q9" s="76">
        <v>84</v>
      </c>
      <c r="R9" s="76" t="s">
        <v>134</v>
      </c>
      <c r="S9" s="31">
        <v>58</v>
      </c>
      <c r="T9" s="31" t="s">
        <v>139</v>
      </c>
      <c r="U9" s="32">
        <v>78</v>
      </c>
      <c r="V9" s="32" t="s">
        <v>135</v>
      </c>
      <c r="W9" s="7">
        <f t="shared" si="0"/>
        <v>766</v>
      </c>
      <c r="X9" s="8">
        <f t="shared" si="1"/>
        <v>76.599999999999994</v>
      </c>
      <c r="Y9" s="8">
        <f t="shared" si="2"/>
        <v>33.5</v>
      </c>
      <c r="Z9" s="8">
        <f t="shared" si="3"/>
        <v>3.35</v>
      </c>
      <c r="AA9" s="13">
        <v>13</v>
      </c>
    </row>
    <row r="10" spans="1:27" s="2" customFormat="1" ht="18.95" customHeight="1">
      <c r="A10" s="22">
        <v>7</v>
      </c>
      <c r="B10" s="10" t="s">
        <v>77</v>
      </c>
      <c r="C10" s="69">
        <v>71</v>
      </c>
      <c r="D10" s="69" t="s">
        <v>136</v>
      </c>
      <c r="E10" s="70">
        <v>74</v>
      </c>
      <c r="F10" s="70" t="s">
        <v>136</v>
      </c>
      <c r="G10" s="71">
        <v>78</v>
      </c>
      <c r="H10" s="71" t="s">
        <v>135</v>
      </c>
      <c r="I10" s="72">
        <v>79</v>
      </c>
      <c r="J10" s="72" t="s">
        <v>135</v>
      </c>
      <c r="K10" s="73">
        <v>83</v>
      </c>
      <c r="L10" s="73" t="s">
        <v>134</v>
      </c>
      <c r="M10" s="74">
        <v>74</v>
      </c>
      <c r="N10" s="74" t="s">
        <v>136</v>
      </c>
      <c r="O10" s="75">
        <v>64</v>
      </c>
      <c r="P10" s="75" t="s">
        <v>140</v>
      </c>
      <c r="Q10" s="76">
        <v>82</v>
      </c>
      <c r="R10" s="76" t="s">
        <v>134</v>
      </c>
      <c r="S10" s="31">
        <v>54</v>
      </c>
      <c r="T10" s="31" t="s">
        <v>138</v>
      </c>
      <c r="U10" s="32">
        <v>87</v>
      </c>
      <c r="V10" s="32" t="s">
        <v>134</v>
      </c>
      <c r="W10" s="7">
        <f t="shared" si="0"/>
        <v>746</v>
      </c>
      <c r="X10" s="8">
        <f t="shared" si="1"/>
        <v>74.599999999999994</v>
      </c>
      <c r="Y10" s="8">
        <f t="shared" si="2"/>
        <v>31</v>
      </c>
      <c r="Z10" s="8">
        <f t="shared" si="3"/>
        <v>3.1</v>
      </c>
      <c r="AA10" s="13">
        <v>15</v>
      </c>
    </row>
    <row r="11" spans="1:27" s="2" customFormat="1" ht="18.95" customHeight="1">
      <c r="A11" s="22">
        <v>8</v>
      </c>
      <c r="B11" s="10" t="s">
        <v>78</v>
      </c>
      <c r="C11" s="69">
        <v>85</v>
      </c>
      <c r="D11" s="69" t="s">
        <v>134</v>
      </c>
      <c r="E11" s="70">
        <v>91</v>
      </c>
      <c r="F11" s="70" t="s">
        <v>134</v>
      </c>
      <c r="G11" s="71">
        <v>77</v>
      </c>
      <c r="H11" s="71" t="s">
        <v>135</v>
      </c>
      <c r="I11" s="72">
        <v>83</v>
      </c>
      <c r="J11" s="72" t="s">
        <v>134</v>
      </c>
      <c r="K11" s="73">
        <v>85</v>
      </c>
      <c r="L11" s="73" t="s">
        <v>134</v>
      </c>
      <c r="M11" s="74">
        <v>88</v>
      </c>
      <c r="N11" s="74" t="s">
        <v>134</v>
      </c>
      <c r="O11" s="75">
        <v>78</v>
      </c>
      <c r="P11" s="75" t="s">
        <v>135</v>
      </c>
      <c r="Q11" s="76">
        <v>90</v>
      </c>
      <c r="R11" s="76" t="s">
        <v>134</v>
      </c>
      <c r="S11" s="31">
        <v>74</v>
      </c>
      <c r="T11" s="31" t="s">
        <v>136</v>
      </c>
      <c r="U11" s="32">
        <v>87</v>
      </c>
      <c r="V11" s="32" t="s">
        <v>134</v>
      </c>
      <c r="W11" s="7">
        <f t="shared" si="0"/>
        <v>838</v>
      </c>
      <c r="X11" s="8">
        <f t="shared" si="1"/>
        <v>83.8</v>
      </c>
      <c r="Y11" s="8">
        <f t="shared" si="2"/>
        <v>38</v>
      </c>
      <c r="Z11" s="8">
        <f t="shared" si="3"/>
        <v>3.8</v>
      </c>
      <c r="AA11" s="13">
        <v>9</v>
      </c>
    </row>
    <row r="12" spans="1:27" s="2" customFormat="1" ht="18.95" customHeight="1">
      <c r="A12" s="22">
        <v>9</v>
      </c>
      <c r="B12" s="10" t="s">
        <v>79</v>
      </c>
      <c r="C12" s="69">
        <v>94</v>
      </c>
      <c r="D12" s="69" t="s">
        <v>134</v>
      </c>
      <c r="E12" s="70">
        <v>94</v>
      </c>
      <c r="F12" s="70" t="s">
        <v>134</v>
      </c>
      <c r="G12" s="71">
        <v>94</v>
      </c>
      <c r="H12" s="71" t="s">
        <v>134</v>
      </c>
      <c r="I12" s="72">
        <v>95</v>
      </c>
      <c r="J12" s="72" t="s">
        <v>134</v>
      </c>
      <c r="K12" s="73">
        <v>97</v>
      </c>
      <c r="L12" s="73" t="s">
        <v>134</v>
      </c>
      <c r="M12" s="74">
        <v>95</v>
      </c>
      <c r="N12" s="74" t="s">
        <v>134</v>
      </c>
      <c r="O12" s="75">
        <v>94</v>
      </c>
      <c r="P12" s="75" t="s">
        <v>134</v>
      </c>
      <c r="Q12" s="76">
        <v>92</v>
      </c>
      <c r="R12" s="76" t="s">
        <v>134</v>
      </c>
      <c r="S12" s="31">
        <v>95</v>
      </c>
      <c r="T12" s="31" t="s">
        <v>134</v>
      </c>
      <c r="U12" s="32">
        <v>88</v>
      </c>
      <c r="V12" s="32" t="s">
        <v>134</v>
      </c>
      <c r="W12" s="7">
        <f t="shared" si="0"/>
        <v>938</v>
      </c>
      <c r="X12" s="8">
        <f t="shared" si="1"/>
        <v>93.8</v>
      </c>
      <c r="Y12" s="8">
        <f t="shared" si="2"/>
        <v>40</v>
      </c>
      <c r="Z12" s="8">
        <f t="shared" si="3"/>
        <v>4</v>
      </c>
      <c r="AA12" s="13">
        <v>3</v>
      </c>
    </row>
    <row r="13" spans="1:27" s="2" customFormat="1" ht="18.95" customHeight="1">
      <c r="A13" s="22">
        <v>10</v>
      </c>
      <c r="B13" s="10" t="s">
        <v>80</v>
      </c>
      <c r="C13" s="69">
        <v>90</v>
      </c>
      <c r="D13" s="69" t="s">
        <v>134</v>
      </c>
      <c r="E13" s="70">
        <v>92</v>
      </c>
      <c r="F13" s="70" t="s">
        <v>134</v>
      </c>
      <c r="G13" s="71">
        <v>87</v>
      </c>
      <c r="H13" s="71" t="s">
        <v>134</v>
      </c>
      <c r="I13" s="72">
        <v>86</v>
      </c>
      <c r="J13" s="72" t="s">
        <v>134</v>
      </c>
      <c r="K13" s="73">
        <v>86</v>
      </c>
      <c r="L13" s="73" t="s">
        <v>134</v>
      </c>
      <c r="M13" s="74">
        <v>90</v>
      </c>
      <c r="N13" s="74" t="s">
        <v>134</v>
      </c>
      <c r="O13" s="75">
        <v>92</v>
      </c>
      <c r="P13" s="75" t="s">
        <v>134</v>
      </c>
      <c r="Q13" s="76">
        <v>88</v>
      </c>
      <c r="R13" s="76" t="s">
        <v>134</v>
      </c>
      <c r="S13" s="31">
        <v>90</v>
      </c>
      <c r="T13" s="31" t="s">
        <v>134</v>
      </c>
      <c r="U13" s="32">
        <v>83</v>
      </c>
      <c r="V13" s="32" t="s">
        <v>134</v>
      </c>
      <c r="W13" s="7">
        <f t="shared" si="0"/>
        <v>884</v>
      </c>
      <c r="X13" s="8">
        <f t="shared" si="1"/>
        <v>88.4</v>
      </c>
      <c r="Y13" s="8">
        <f t="shared" si="2"/>
        <v>40</v>
      </c>
      <c r="Z13" s="8">
        <f t="shared" si="3"/>
        <v>4</v>
      </c>
      <c r="AA13" s="13">
        <v>7</v>
      </c>
    </row>
    <row r="14" spans="1:27" s="2" customFormat="1" ht="18.95" customHeight="1">
      <c r="A14" s="22">
        <v>11</v>
      </c>
      <c r="B14" s="10" t="s">
        <v>81</v>
      </c>
      <c r="C14" s="69">
        <v>96</v>
      </c>
      <c r="D14" s="69" t="s">
        <v>134</v>
      </c>
      <c r="E14" s="70">
        <v>98</v>
      </c>
      <c r="F14" s="70" t="s">
        <v>134</v>
      </c>
      <c r="G14" s="71">
        <v>95</v>
      </c>
      <c r="H14" s="71" t="s">
        <v>134</v>
      </c>
      <c r="I14" s="72">
        <v>98</v>
      </c>
      <c r="J14" s="72" t="s">
        <v>134</v>
      </c>
      <c r="K14" s="73">
        <v>97</v>
      </c>
      <c r="L14" s="73" t="s">
        <v>134</v>
      </c>
      <c r="M14" s="74">
        <v>94</v>
      </c>
      <c r="N14" s="74" t="s">
        <v>134</v>
      </c>
      <c r="O14" s="75">
        <v>93</v>
      </c>
      <c r="P14" s="75" t="s">
        <v>134</v>
      </c>
      <c r="Q14" s="76">
        <v>93</v>
      </c>
      <c r="R14" s="76" t="s">
        <v>134</v>
      </c>
      <c r="S14" s="31">
        <v>94</v>
      </c>
      <c r="T14" s="31" t="s">
        <v>134</v>
      </c>
      <c r="U14" s="32">
        <v>96</v>
      </c>
      <c r="V14" s="32" t="s">
        <v>134</v>
      </c>
      <c r="W14" s="7">
        <f t="shared" si="0"/>
        <v>954</v>
      </c>
      <c r="X14" s="8">
        <f t="shared" si="1"/>
        <v>95.4</v>
      </c>
      <c r="Y14" s="8">
        <f t="shared" si="2"/>
        <v>40</v>
      </c>
      <c r="Z14" s="8">
        <f t="shared" si="3"/>
        <v>4</v>
      </c>
      <c r="AA14" s="13">
        <v>1</v>
      </c>
    </row>
    <row r="15" spans="1:27" s="2" customFormat="1" ht="18.95" customHeight="1">
      <c r="A15" s="22">
        <v>12</v>
      </c>
      <c r="B15" s="10" t="s">
        <v>82</v>
      </c>
      <c r="C15" s="69">
        <v>95</v>
      </c>
      <c r="D15" s="69" t="s">
        <v>134</v>
      </c>
      <c r="E15" s="70">
        <v>98</v>
      </c>
      <c r="F15" s="70" t="s">
        <v>134</v>
      </c>
      <c r="G15" s="71">
        <v>95</v>
      </c>
      <c r="H15" s="71" t="s">
        <v>134</v>
      </c>
      <c r="I15" s="72">
        <v>97</v>
      </c>
      <c r="J15" s="72" t="s">
        <v>134</v>
      </c>
      <c r="K15" s="73">
        <v>97</v>
      </c>
      <c r="L15" s="73" t="s">
        <v>134</v>
      </c>
      <c r="M15" s="74">
        <v>93</v>
      </c>
      <c r="N15" s="74" t="s">
        <v>134</v>
      </c>
      <c r="O15" s="75">
        <v>93</v>
      </c>
      <c r="P15" s="75" t="s">
        <v>134</v>
      </c>
      <c r="Q15" s="76">
        <v>94</v>
      </c>
      <c r="R15" s="76" t="s">
        <v>134</v>
      </c>
      <c r="S15" s="31">
        <v>93</v>
      </c>
      <c r="T15" s="31" t="s">
        <v>134</v>
      </c>
      <c r="U15" s="32">
        <v>97</v>
      </c>
      <c r="V15" s="32" t="s">
        <v>134</v>
      </c>
      <c r="W15" s="7">
        <f t="shared" si="0"/>
        <v>952</v>
      </c>
      <c r="X15" s="8">
        <f t="shared" si="1"/>
        <v>95.2</v>
      </c>
      <c r="Y15" s="8">
        <f t="shared" si="2"/>
        <v>40</v>
      </c>
      <c r="Z15" s="8">
        <f t="shared" si="3"/>
        <v>4</v>
      </c>
      <c r="AA15" s="13">
        <v>2</v>
      </c>
    </row>
    <row r="16" spans="1:27" s="2" customFormat="1" ht="18.95" customHeight="1">
      <c r="A16" s="22">
        <v>13</v>
      </c>
      <c r="B16" s="10" t="s">
        <v>83</v>
      </c>
      <c r="C16" s="69">
        <v>91</v>
      </c>
      <c r="D16" s="69" t="s">
        <v>134</v>
      </c>
      <c r="E16" s="70">
        <v>96</v>
      </c>
      <c r="F16" s="70" t="s">
        <v>134</v>
      </c>
      <c r="G16" s="71">
        <v>94</v>
      </c>
      <c r="H16" s="71" t="s">
        <v>134</v>
      </c>
      <c r="I16" s="72">
        <v>86</v>
      </c>
      <c r="J16" s="72" t="s">
        <v>134</v>
      </c>
      <c r="K16" s="73">
        <v>86</v>
      </c>
      <c r="L16" s="73" t="s">
        <v>134</v>
      </c>
      <c r="M16" s="74">
        <v>87</v>
      </c>
      <c r="N16" s="74" t="s">
        <v>134</v>
      </c>
      <c r="O16" s="75">
        <v>92</v>
      </c>
      <c r="P16" s="75" t="s">
        <v>134</v>
      </c>
      <c r="Q16" s="76">
        <v>89</v>
      </c>
      <c r="R16" s="76" t="s">
        <v>134</v>
      </c>
      <c r="S16" s="31">
        <v>78</v>
      </c>
      <c r="T16" s="31" t="s">
        <v>135</v>
      </c>
      <c r="U16" s="32">
        <v>89</v>
      </c>
      <c r="V16" s="32" t="s">
        <v>134</v>
      </c>
      <c r="W16" s="7">
        <f t="shared" si="0"/>
        <v>888</v>
      </c>
      <c r="X16" s="8">
        <f t="shared" si="1"/>
        <v>88.8</v>
      </c>
      <c r="Y16" s="8">
        <f t="shared" si="2"/>
        <v>39.5</v>
      </c>
      <c r="Z16" s="8">
        <f t="shared" si="3"/>
        <v>3.95</v>
      </c>
      <c r="AA16" s="13">
        <v>5</v>
      </c>
    </row>
    <row r="17" spans="1:27" s="2" customFormat="1" ht="18.95" customHeight="1">
      <c r="A17" s="22">
        <v>14</v>
      </c>
      <c r="B17" s="10" t="s">
        <v>84</v>
      </c>
      <c r="C17" s="69">
        <v>93</v>
      </c>
      <c r="D17" s="69" t="s">
        <v>134</v>
      </c>
      <c r="E17" s="70">
        <v>96</v>
      </c>
      <c r="F17" s="70" t="s">
        <v>134</v>
      </c>
      <c r="G17" s="71">
        <v>94</v>
      </c>
      <c r="H17" s="71" t="s">
        <v>134</v>
      </c>
      <c r="I17" s="72">
        <v>86</v>
      </c>
      <c r="J17" s="72" t="s">
        <v>134</v>
      </c>
      <c r="K17" s="73">
        <v>87</v>
      </c>
      <c r="L17" s="73" t="s">
        <v>134</v>
      </c>
      <c r="M17" s="74">
        <v>90</v>
      </c>
      <c r="N17" s="74" t="s">
        <v>134</v>
      </c>
      <c r="O17" s="75">
        <v>93</v>
      </c>
      <c r="P17" s="75" t="s">
        <v>134</v>
      </c>
      <c r="Q17" s="76">
        <v>91</v>
      </c>
      <c r="R17" s="76" t="s">
        <v>134</v>
      </c>
      <c r="S17" s="31">
        <v>92</v>
      </c>
      <c r="T17" s="31" t="s">
        <v>134</v>
      </c>
      <c r="U17" s="32">
        <v>91</v>
      </c>
      <c r="V17" s="32" t="s">
        <v>134</v>
      </c>
      <c r="W17" s="7">
        <f t="shared" si="0"/>
        <v>913</v>
      </c>
      <c r="X17" s="8">
        <f t="shared" si="1"/>
        <v>91.3</v>
      </c>
      <c r="Y17" s="8">
        <f t="shared" si="2"/>
        <v>40</v>
      </c>
      <c r="Z17" s="8">
        <f t="shared" si="3"/>
        <v>4</v>
      </c>
      <c r="AA17" s="13">
        <v>4</v>
      </c>
    </row>
    <row r="18" spans="1:27" s="2" customFormat="1" ht="18.95" customHeight="1">
      <c r="A18" s="22">
        <v>15</v>
      </c>
      <c r="B18" s="10" t="s">
        <v>85</v>
      </c>
      <c r="C18" s="69">
        <v>90</v>
      </c>
      <c r="D18" s="69" t="s">
        <v>134</v>
      </c>
      <c r="E18" s="70">
        <v>95</v>
      </c>
      <c r="F18" s="70" t="s">
        <v>134</v>
      </c>
      <c r="G18" s="71">
        <v>90</v>
      </c>
      <c r="H18" s="71" t="s">
        <v>134</v>
      </c>
      <c r="I18" s="72">
        <v>84</v>
      </c>
      <c r="J18" s="72" t="s">
        <v>134</v>
      </c>
      <c r="K18" s="73">
        <v>85</v>
      </c>
      <c r="L18" s="73" t="s">
        <v>134</v>
      </c>
      <c r="M18" s="74">
        <v>89</v>
      </c>
      <c r="N18" s="74" t="s">
        <v>134</v>
      </c>
      <c r="O18" s="75">
        <v>92</v>
      </c>
      <c r="P18" s="75" t="s">
        <v>134</v>
      </c>
      <c r="Q18" s="76">
        <v>92</v>
      </c>
      <c r="R18" s="76" t="s">
        <v>134</v>
      </c>
      <c r="S18" s="31">
        <v>86</v>
      </c>
      <c r="T18" s="31" t="s">
        <v>134</v>
      </c>
      <c r="U18" s="32">
        <v>85</v>
      </c>
      <c r="V18" s="32" t="s">
        <v>134</v>
      </c>
      <c r="W18" s="7">
        <f t="shared" si="0"/>
        <v>888</v>
      </c>
      <c r="X18" s="8">
        <f t="shared" si="1"/>
        <v>88.8</v>
      </c>
      <c r="Y18" s="8">
        <f t="shared" si="2"/>
        <v>40</v>
      </c>
      <c r="Z18" s="8">
        <f t="shared" si="3"/>
        <v>4</v>
      </c>
      <c r="AA18" s="13">
        <v>5</v>
      </c>
    </row>
    <row r="19" spans="1:27" s="2" customFormat="1" ht="18.95" customHeight="1">
      <c r="A19" s="22">
        <v>16</v>
      </c>
      <c r="B19" s="10" t="s">
        <v>86</v>
      </c>
      <c r="C19" s="69">
        <v>85</v>
      </c>
      <c r="D19" s="69" t="s">
        <v>134</v>
      </c>
      <c r="E19" s="70">
        <v>76</v>
      </c>
      <c r="F19" s="70" t="s">
        <v>135</v>
      </c>
      <c r="G19" s="71">
        <v>80</v>
      </c>
      <c r="H19" s="71" t="s">
        <v>134</v>
      </c>
      <c r="I19" s="72">
        <v>79</v>
      </c>
      <c r="J19" s="72" t="s">
        <v>135</v>
      </c>
      <c r="K19" s="73">
        <v>87</v>
      </c>
      <c r="L19" s="73" t="s">
        <v>134</v>
      </c>
      <c r="M19" s="74">
        <v>86</v>
      </c>
      <c r="N19" s="74" t="s">
        <v>134</v>
      </c>
      <c r="O19" s="75">
        <v>69</v>
      </c>
      <c r="P19" s="75" t="s">
        <v>137</v>
      </c>
      <c r="Q19" s="76">
        <v>88</v>
      </c>
      <c r="R19" s="76" t="s">
        <v>134</v>
      </c>
      <c r="S19" s="31">
        <v>78</v>
      </c>
      <c r="T19" s="31" t="s">
        <v>135</v>
      </c>
      <c r="U19" s="32">
        <v>77</v>
      </c>
      <c r="V19" s="32" t="s">
        <v>135</v>
      </c>
      <c r="W19" s="7">
        <f t="shared" si="0"/>
        <v>805</v>
      </c>
      <c r="X19" s="8">
        <f t="shared" si="1"/>
        <v>80.5</v>
      </c>
      <c r="Y19" s="8">
        <f t="shared" si="2"/>
        <v>36.5</v>
      </c>
      <c r="Z19" s="8">
        <f t="shared" si="3"/>
        <v>3.65</v>
      </c>
      <c r="AA19" s="13">
        <v>11</v>
      </c>
    </row>
    <row r="20" spans="1:27" s="2" customFormat="1" ht="18.95" customHeight="1">
      <c r="A20" s="22">
        <v>17</v>
      </c>
      <c r="B20" s="10" t="s">
        <v>87</v>
      </c>
      <c r="C20" s="69">
        <v>81</v>
      </c>
      <c r="D20" s="69" t="s">
        <v>134</v>
      </c>
      <c r="E20" s="70">
        <v>89</v>
      </c>
      <c r="F20" s="70" t="s">
        <v>134</v>
      </c>
      <c r="G20" s="71">
        <v>83</v>
      </c>
      <c r="H20" s="71" t="s">
        <v>134</v>
      </c>
      <c r="I20" s="72">
        <v>77</v>
      </c>
      <c r="J20" s="72" t="s">
        <v>135</v>
      </c>
      <c r="K20" s="73">
        <v>82</v>
      </c>
      <c r="L20" s="73" t="s">
        <v>134</v>
      </c>
      <c r="M20" s="74">
        <v>85</v>
      </c>
      <c r="N20" s="74" t="s">
        <v>134</v>
      </c>
      <c r="O20" s="75">
        <v>69</v>
      </c>
      <c r="P20" s="75" t="s">
        <v>137</v>
      </c>
      <c r="Q20" s="76">
        <v>95</v>
      </c>
      <c r="R20" s="76" t="s">
        <v>134</v>
      </c>
      <c r="S20" s="31">
        <v>74</v>
      </c>
      <c r="T20" s="31" t="s">
        <v>136</v>
      </c>
      <c r="U20" s="32">
        <v>75</v>
      </c>
      <c r="V20" s="32" t="s">
        <v>135</v>
      </c>
      <c r="W20" s="7">
        <f t="shared" si="0"/>
        <v>810</v>
      </c>
      <c r="X20" s="8">
        <f t="shared" si="1"/>
        <v>81</v>
      </c>
      <c r="Y20" s="8">
        <f t="shared" si="2"/>
        <v>36.5</v>
      </c>
      <c r="Z20" s="8">
        <f t="shared" si="3"/>
        <v>3.65</v>
      </c>
      <c r="AA20" s="13">
        <v>10</v>
      </c>
    </row>
    <row r="21" spans="1:27" ht="18.95" customHeight="1">
      <c r="A21" s="23"/>
      <c r="B21" s="24" t="s">
        <v>3</v>
      </c>
      <c r="C21" s="19">
        <f>SUM(C4:C20)</f>
        <v>1439</v>
      </c>
      <c r="D21" s="19"/>
      <c r="E21" s="19">
        <f t="shared" ref="D21:X21" si="4">SUM(E4:E20)</f>
        <v>1464</v>
      </c>
      <c r="F21" s="19"/>
      <c r="G21" s="19">
        <f t="shared" si="4"/>
        <v>1441</v>
      </c>
      <c r="H21" s="19"/>
      <c r="I21" s="19">
        <f t="shared" si="4"/>
        <v>1426</v>
      </c>
      <c r="J21" s="19"/>
      <c r="K21" s="19">
        <f t="shared" si="4"/>
        <v>1408</v>
      </c>
      <c r="L21" s="19"/>
      <c r="M21" s="19">
        <f t="shared" si="4"/>
        <v>1449</v>
      </c>
      <c r="N21" s="19"/>
      <c r="O21" s="19">
        <f t="shared" si="4"/>
        <v>1353</v>
      </c>
      <c r="P21" s="19"/>
      <c r="Q21" s="19">
        <f t="shared" si="4"/>
        <v>1494</v>
      </c>
      <c r="R21" s="19"/>
      <c r="S21" s="19">
        <f t="shared" si="4"/>
        <v>1300</v>
      </c>
      <c r="T21" s="19"/>
      <c r="U21" s="19">
        <f t="shared" si="4"/>
        <v>1424</v>
      </c>
      <c r="V21" s="19"/>
      <c r="W21" s="19"/>
      <c r="X21" s="19">
        <f t="shared" si="4"/>
        <v>1419.8</v>
      </c>
      <c r="Y21" s="9"/>
      <c r="Z21" s="9"/>
      <c r="AA21" s="9"/>
    </row>
    <row r="22" spans="1:27" ht="18.95" customHeight="1">
      <c r="A22" s="23"/>
      <c r="B22" s="25" t="s">
        <v>4</v>
      </c>
      <c r="C22" s="8">
        <f>C21/17</f>
        <v>84.647058823529406</v>
      </c>
      <c r="D22" s="8"/>
      <c r="E22" s="8">
        <f t="shared" ref="E22:X22" si="5">E21/17</f>
        <v>86.117647058823536</v>
      </c>
      <c r="F22" s="8"/>
      <c r="G22" s="8">
        <f t="shared" si="5"/>
        <v>84.764705882352942</v>
      </c>
      <c r="H22" s="8"/>
      <c r="I22" s="8">
        <f t="shared" si="5"/>
        <v>83.882352941176464</v>
      </c>
      <c r="J22" s="8"/>
      <c r="K22" s="8">
        <f t="shared" si="5"/>
        <v>82.82352941176471</v>
      </c>
      <c r="L22" s="8"/>
      <c r="M22" s="8">
        <f t="shared" si="5"/>
        <v>85.235294117647058</v>
      </c>
      <c r="N22" s="8"/>
      <c r="O22" s="8">
        <f t="shared" si="5"/>
        <v>79.588235294117652</v>
      </c>
      <c r="P22" s="8"/>
      <c r="Q22" s="8">
        <f t="shared" si="5"/>
        <v>87.882352941176464</v>
      </c>
      <c r="R22" s="8"/>
      <c r="S22" s="8">
        <f t="shared" si="5"/>
        <v>76.470588235294116</v>
      </c>
      <c r="T22" s="8"/>
      <c r="U22" s="8">
        <f t="shared" si="5"/>
        <v>83.764705882352942</v>
      </c>
      <c r="V22" s="8"/>
      <c r="W22" s="8"/>
      <c r="X22" s="8">
        <f t="shared" si="5"/>
        <v>83.517647058823528</v>
      </c>
      <c r="Y22" s="8"/>
      <c r="Z22" s="8"/>
      <c r="AA22" s="9"/>
    </row>
    <row r="23" spans="1:27" ht="18.95" customHeight="1"/>
    <row r="24" spans="1:27" ht="18.95" customHeight="1"/>
    <row r="25" spans="1:27" ht="18.95" customHeight="1"/>
    <row r="26" spans="1:27" ht="18.95" customHeight="1"/>
    <row r="27" spans="1:27" ht="18.95" customHeight="1"/>
    <row r="28" spans="1:27" ht="18.95" customHeight="1"/>
    <row r="29" spans="1:27" ht="18.95" customHeight="1"/>
  </sheetData>
  <mergeCells count="15">
    <mergeCell ref="U2:V2"/>
    <mergeCell ref="A1:AA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9"/>
  <sheetViews>
    <sheetView topLeftCell="A10" workbookViewId="0">
      <selection activeCell="W30" sqref="W30"/>
    </sheetView>
  </sheetViews>
  <sheetFormatPr defaultRowHeight="21.75"/>
  <cols>
    <col min="1" max="1" width="4" customWidth="1"/>
    <col min="2" max="2" width="19.5703125" customWidth="1"/>
    <col min="3" max="26" width="4.28515625" customWidth="1"/>
    <col min="27" max="27" width="5.28515625" customWidth="1"/>
    <col min="28" max="29" width="4.42578125" customWidth="1"/>
  </cols>
  <sheetData>
    <row r="1" spans="1:29" ht="25.5">
      <c r="A1" s="99" t="s">
        <v>110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ht="18.95" customHeight="1">
      <c r="A2" s="100" t="s">
        <v>0</v>
      </c>
      <c r="B2" s="100" t="s">
        <v>1</v>
      </c>
      <c r="C2" s="102" t="s">
        <v>5</v>
      </c>
      <c r="D2" s="103"/>
      <c r="E2" s="104" t="s">
        <v>6</v>
      </c>
      <c r="F2" s="103"/>
      <c r="G2" s="104" t="s">
        <v>7</v>
      </c>
      <c r="H2" s="103"/>
      <c r="I2" s="104" t="s">
        <v>8</v>
      </c>
      <c r="J2" s="103"/>
      <c r="K2" s="104" t="s">
        <v>16</v>
      </c>
      <c r="L2" s="103"/>
      <c r="M2" s="104" t="s">
        <v>11</v>
      </c>
      <c r="N2" s="103"/>
      <c r="O2" s="104" t="s">
        <v>12</v>
      </c>
      <c r="P2" s="103"/>
      <c r="Q2" s="104" t="s">
        <v>9</v>
      </c>
      <c r="R2" s="103"/>
      <c r="S2" s="104" t="s">
        <v>10</v>
      </c>
      <c r="T2" s="103"/>
      <c r="U2" s="104" t="s">
        <v>18</v>
      </c>
      <c r="V2" s="103"/>
      <c r="W2" s="104" t="s">
        <v>69</v>
      </c>
      <c r="X2" s="103"/>
      <c r="Y2" s="14" t="s">
        <v>3</v>
      </c>
      <c r="Z2" s="105" t="s">
        <v>13</v>
      </c>
      <c r="AA2" s="105" t="s">
        <v>3</v>
      </c>
      <c r="AB2" s="15" t="s">
        <v>2</v>
      </c>
      <c r="AC2" s="16" t="s">
        <v>15</v>
      </c>
    </row>
    <row r="3" spans="1:29" ht="18.95" customHeight="1">
      <c r="A3" s="101"/>
      <c r="B3" s="101"/>
      <c r="C3" s="15">
        <v>100</v>
      </c>
      <c r="D3" s="15" t="s">
        <v>2</v>
      </c>
      <c r="E3" s="15">
        <v>100</v>
      </c>
      <c r="F3" s="15" t="s">
        <v>2</v>
      </c>
      <c r="G3" s="15">
        <v>100</v>
      </c>
      <c r="H3" s="15" t="s">
        <v>2</v>
      </c>
      <c r="I3" s="15">
        <v>100</v>
      </c>
      <c r="J3" s="15" t="s">
        <v>2</v>
      </c>
      <c r="K3" s="15">
        <v>100</v>
      </c>
      <c r="L3" s="15" t="s">
        <v>2</v>
      </c>
      <c r="M3" s="15">
        <v>100</v>
      </c>
      <c r="N3" s="15" t="s">
        <v>2</v>
      </c>
      <c r="O3" s="15">
        <v>100</v>
      </c>
      <c r="P3" s="15" t="s">
        <v>2</v>
      </c>
      <c r="Q3" s="15">
        <v>100</v>
      </c>
      <c r="R3" s="15" t="s">
        <v>2</v>
      </c>
      <c r="S3" s="15">
        <v>100</v>
      </c>
      <c r="T3" s="15" t="s">
        <v>2</v>
      </c>
      <c r="U3" s="15">
        <v>100</v>
      </c>
      <c r="V3" s="15" t="s">
        <v>2</v>
      </c>
      <c r="W3" s="15">
        <v>100</v>
      </c>
      <c r="X3" s="15" t="s">
        <v>2</v>
      </c>
      <c r="Y3" s="14">
        <v>1100</v>
      </c>
      <c r="Z3" s="106"/>
      <c r="AA3" s="106"/>
      <c r="AB3" s="20" t="s">
        <v>4</v>
      </c>
      <c r="AC3" s="20" t="s">
        <v>14</v>
      </c>
    </row>
    <row r="4" spans="1:29" s="2" customFormat="1" ht="16.5" customHeight="1">
      <c r="A4" s="21">
        <v>1</v>
      </c>
      <c r="B4" s="10" t="s">
        <v>36</v>
      </c>
      <c r="C4" s="33">
        <v>74</v>
      </c>
      <c r="D4" s="33" t="s">
        <v>136</v>
      </c>
      <c r="E4" s="34">
        <v>64</v>
      </c>
      <c r="F4" s="34" t="s">
        <v>140</v>
      </c>
      <c r="G4" s="36">
        <v>63</v>
      </c>
      <c r="H4" s="36" t="s">
        <v>140</v>
      </c>
      <c r="I4" s="37">
        <v>67</v>
      </c>
      <c r="J4" s="37" t="s">
        <v>137</v>
      </c>
      <c r="K4" s="49">
        <v>70</v>
      </c>
      <c r="L4" s="49" t="s">
        <v>136</v>
      </c>
      <c r="M4" s="37">
        <v>66</v>
      </c>
      <c r="N4" s="37" t="s">
        <v>137</v>
      </c>
      <c r="O4" s="38">
        <v>67</v>
      </c>
      <c r="P4" s="38" t="s">
        <v>137</v>
      </c>
      <c r="Q4" s="36">
        <v>84</v>
      </c>
      <c r="R4" s="36" t="s">
        <v>134</v>
      </c>
      <c r="S4" s="58">
        <v>59</v>
      </c>
      <c r="T4" s="58" t="s">
        <v>139</v>
      </c>
      <c r="U4" s="35">
        <v>74</v>
      </c>
      <c r="V4" s="35" t="s">
        <v>136</v>
      </c>
      <c r="W4" s="50">
        <v>70</v>
      </c>
      <c r="X4" s="50" t="s">
        <v>136</v>
      </c>
      <c r="Y4" s="7">
        <f>C4+E4+G4+I4+K4+M4+O4+Q4+S4+U4+W4</f>
        <v>758</v>
      </c>
      <c r="Z4" s="8">
        <f>Y4/11</f>
        <v>68.909090909090907</v>
      </c>
      <c r="AA4" s="8">
        <f>D4+F4+H4+J4+L4+N4+P4+R4+T4+V4+X4</f>
        <v>29</v>
      </c>
      <c r="AB4" s="8">
        <f>AA4/11</f>
        <v>2.6363636363636362</v>
      </c>
      <c r="AC4" s="13">
        <v>20</v>
      </c>
    </row>
    <row r="5" spans="1:29" s="2" customFormat="1" ht="16.5" customHeight="1">
      <c r="A5" s="22">
        <v>2</v>
      </c>
      <c r="B5" s="10" t="s">
        <v>37</v>
      </c>
      <c r="C5" s="33">
        <v>76</v>
      </c>
      <c r="D5" s="33" t="s">
        <v>135</v>
      </c>
      <c r="E5" s="34">
        <v>87</v>
      </c>
      <c r="F5" s="34" t="s">
        <v>134</v>
      </c>
      <c r="G5" s="36">
        <v>73</v>
      </c>
      <c r="H5" s="36" t="s">
        <v>136</v>
      </c>
      <c r="I5" s="37">
        <v>80</v>
      </c>
      <c r="J5" s="37" t="s">
        <v>134</v>
      </c>
      <c r="K5" s="49">
        <v>78</v>
      </c>
      <c r="L5" s="49" t="s">
        <v>135</v>
      </c>
      <c r="M5" s="37">
        <v>78</v>
      </c>
      <c r="N5" s="37" t="s">
        <v>135</v>
      </c>
      <c r="O5" s="38">
        <v>77</v>
      </c>
      <c r="P5" s="38" t="s">
        <v>135</v>
      </c>
      <c r="Q5" s="36">
        <v>87</v>
      </c>
      <c r="R5" s="36" t="s">
        <v>134</v>
      </c>
      <c r="S5" s="58">
        <v>68</v>
      </c>
      <c r="T5" s="58" t="s">
        <v>137</v>
      </c>
      <c r="U5" s="35">
        <v>74</v>
      </c>
      <c r="V5" s="35" t="s">
        <v>136</v>
      </c>
      <c r="W5" s="50">
        <v>83</v>
      </c>
      <c r="X5" s="50" t="s">
        <v>134</v>
      </c>
      <c r="Y5" s="7">
        <f t="shared" ref="Y5:Y24" si="0">C5+E5+G5+I5+K5+M5+O5+Q5+S5+U5+W5</f>
        <v>861</v>
      </c>
      <c r="Z5" s="8">
        <f t="shared" ref="Z5:Z24" si="1">Y5/11</f>
        <v>78.272727272727266</v>
      </c>
      <c r="AA5" s="8">
        <f t="shared" ref="AA5:AA24" si="2">D5+F5+H5+J5+L5+N5+P5+R5+T5+V5+X5</f>
        <v>38.5</v>
      </c>
      <c r="AB5" s="8">
        <f t="shared" ref="AB5:AB24" si="3">AA5/11</f>
        <v>3.5</v>
      </c>
      <c r="AC5" s="13">
        <v>15</v>
      </c>
    </row>
    <row r="6" spans="1:29" s="2" customFormat="1" ht="16.5" customHeight="1">
      <c r="A6" s="22">
        <v>3</v>
      </c>
      <c r="B6" s="10" t="s">
        <v>55</v>
      </c>
      <c r="C6" s="33">
        <v>77</v>
      </c>
      <c r="D6" s="33" t="s">
        <v>135</v>
      </c>
      <c r="E6" s="34">
        <v>84</v>
      </c>
      <c r="F6" s="34" t="s">
        <v>134</v>
      </c>
      <c r="G6" s="36">
        <v>87</v>
      </c>
      <c r="H6" s="36" t="s">
        <v>134</v>
      </c>
      <c r="I6" s="37">
        <v>84</v>
      </c>
      <c r="J6" s="37" t="s">
        <v>134</v>
      </c>
      <c r="K6" s="49">
        <v>81</v>
      </c>
      <c r="L6" s="49" t="s">
        <v>134</v>
      </c>
      <c r="M6" s="37">
        <v>81</v>
      </c>
      <c r="N6" s="37" t="s">
        <v>134</v>
      </c>
      <c r="O6" s="38">
        <v>78</v>
      </c>
      <c r="P6" s="38" t="s">
        <v>135</v>
      </c>
      <c r="Q6" s="36">
        <v>85</v>
      </c>
      <c r="R6" s="36" t="s">
        <v>134</v>
      </c>
      <c r="S6" s="58">
        <v>78</v>
      </c>
      <c r="T6" s="58" t="s">
        <v>135</v>
      </c>
      <c r="U6" s="35">
        <v>78</v>
      </c>
      <c r="V6" s="35" t="s">
        <v>135</v>
      </c>
      <c r="W6" s="50">
        <v>85</v>
      </c>
      <c r="X6" s="50" t="s">
        <v>134</v>
      </c>
      <c r="Y6" s="7">
        <f t="shared" si="0"/>
        <v>898</v>
      </c>
      <c r="Z6" s="8">
        <f t="shared" si="1"/>
        <v>81.63636363636364</v>
      </c>
      <c r="AA6" s="8">
        <f t="shared" si="2"/>
        <v>42</v>
      </c>
      <c r="AB6" s="8">
        <f t="shared" si="3"/>
        <v>3.8181818181818183</v>
      </c>
      <c r="AC6" s="13">
        <v>12</v>
      </c>
    </row>
    <row r="7" spans="1:29" s="2" customFormat="1" ht="16.5" customHeight="1">
      <c r="A7" s="22">
        <v>4</v>
      </c>
      <c r="B7" s="10" t="s">
        <v>56</v>
      </c>
      <c r="C7" s="33">
        <v>85</v>
      </c>
      <c r="D7" s="33" t="s">
        <v>134</v>
      </c>
      <c r="E7" s="34">
        <v>85</v>
      </c>
      <c r="F7" s="34" t="s">
        <v>134</v>
      </c>
      <c r="G7" s="36">
        <v>87</v>
      </c>
      <c r="H7" s="36" t="s">
        <v>134</v>
      </c>
      <c r="I7" s="37">
        <v>85</v>
      </c>
      <c r="J7" s="37" t="s">
        <v>134</v>
      </c>
      <c r="K7" s="49">
        <v>86</v>
      </c>
      <c r="L7" s="49" t="s">
        <v>134</v>
      </c>
      <c r="M7" s="37">
        <v>80</v>
      </c>
      <c r="N7" s="37" t="s">
        <v>134</v>
      </c>
      <c r="O7" s="38">
        <v>82</v>
      </c>
      <c r="P7" s="38" t="s">
        <v>134</v>
      </c>
      <c r="Q7" s="36">
        <v>84</v>
      </c>
      <c r="R7" s="36" t="s">
        <v>134</v>
      </c>
      <c r="S7" s="58">
        <v>73</v>
      </c>
      <c r="T7" s="58" t="s">
        <v>136</v>
      </c>
      <c r="U7" s="35">
        <v>87</v>
      </c>
      <c r="V7" s="35" t="s">
        <v>134</v>
      </c>
      <c r="W7" s="50">
        <v>88</v>
      </c>
      <c r="X7" s="50" t="s">
        <v>134</v>
      </c>
      <c r="Y7" s="7">
        <f t="shared" si="0"/>
        <v>922</v>
      </c>
      <c r="Z7" s="8">
        <f t="shared" si="1"/>
        <v>83.818181818181813</v>
      </c>
      <c r="AA7" s="8">
        <f t="shared" si="2"/>
        <v>43</v>
      </c>
      <c r="AB7" s="8">
        <f t="shared" si="3"/>
        <v>3.9090909090909092</v>
      </c>
      <c r="AC7" s="13">
        <v>8</v>
      </c>
    </row>
    <row r="8" spans="1:29" s="2" customFormat="1" ht="16.5" customHeight="1">
      <c r="A8" s="22">
        <v>5</v>
      </c>
      <c r="B8" s="10" t="s">
        <v>112</v>
      </c>
      <c r="C8" s="33">
        <v>74</v>
      </c>
      <c r="D8" s="33" t="s">
        <v>136</v>
      </c>
      <c r="E8" s="34">
        <v>66</v>
      </c>
      <c r="F8" s="34" t="s">
        <v>137</v>
      </c>
      <c r="G8" s="36">
        <v>68</v>
      </c>
      <c r="H8" s="36" t="s">
        <v>137</v>
      </c>
      <c r="I8" s="37">
        <v>65</v>
      </c>
      <c r="J8" s="37" t="s">
        <v>137</v>
      </c>
      <c r="K8" s="49">
        <v>65</v>
      </c>
      <c r="L8" s="49" t="s">
        <v>137</v>
      </c>
      <c r="M8" s="37">
        <v>60</v>
      </c>
      <c r="N8" s="37" t="s">
        <v>140</v>
      </c>
      <c r="O8" s="38">
        <v>65</v>
      </c>
      <c r="P8" s="38" t="s">
        <v>137</v>
      </c>
      <c r="Q8" s="36">
        <v>81</v>
      </c>
      <c r="R8" s="36" t="s">
        <v>134</v>
      </c>
      <c r="S8" s="58">
        <v>58</v>
      </c>
      <c r="T8" s="58" t="s">
        <v>139</v>
      </c>
      <c r="U8" s="35">
        <v>74</v>
      </c>
      <c r="V8" s="35" t="s">
        <v>136</v>
      </c>
      <c r="W8" s="50">
        <v>62</v>
      </c>
      <c r="X8" s="50" t="s">
        <v>140</v>
      </c>
      <c r="Y8" s="7">
        <f t="shared" si="0"/>
        <v>738</v>
      </c>
      <c r="Z8" s="8">
        <f t="shared" si="1"/>
        <v>67.090909090909093</v>
      </c>
      <c r="AA8" s="8">
        <f t="shared" si="2"/>
        <v>28</v>
      </c>
      <c r="AB8" s="8">
        <f t="shared" si="3"/>
        <v>2.5454545454545454</v>
      </c>
      <c r="AC8" s="13">
        <v>21</v>
      </c>
    </row>
    <row r="9" spans="1:29" s="2" customFormat="1" ht="16.5" customHeight="1">
      <c r="A9" s="43">
        <v>6</v>
      </c>
      <c r="B9" s="10" t="s">
        <v>58</v>
      </c>
      <c r="C9" s="33">
        <v>78</v>
      </c>
      <c r="D9" s="33" t="s">
        <v>135</v>
      </c>
      <c r="E9" s="34">
        <v>89</v>
      </c>
      <c r="F9" s="34" t="s">
        <v>134</v>
      </c>
      <c r="G9" s="36">
        <v>72</v>
      </c>
      <c r="H9" s="36" t="s">
        <v>136</v>
      </c>
      <c r="I9" s="37">
        <v>75</v>
      </c>
      <c r="J9" s="37" t="s">
        <v>135</v>
      </c>
      <c r="K9" s="49">
        <v>76</v>
      </c>
      <c r="L9" s="49" t="s">
        <v>135</v>
      </c>
      <c r="M9" s="37">
        <v>76</v>
      </c>
      <c r="N9" s="37" t="s">
        <v>135</v>
      </c>
      <c r="O9" s="38">
        <v>75</v>
      </c>
      <c r="P9" s="38" t="s">
        <v>135</v>
      </c>
      <c r="Q9" s="36">
        <v>82</v>
      </c>
      <c r="R9" s="36" t="s">
        <v>134</v>
      </c>
      <c r="S9" s="58">
        <v>68</v>
      </c>
      <c r="T9" s="58" t="s">
        <v>137</v>
      </c>
      <c r="U9" s="35">
        <v>79</v>
      </c>
      <c r="V9" s="35" t="s">
        <v>135</v>
      </c>
      <c r="W9" s="50">
        <v>75</v>
      </c>
      <c r="X9" s="50" t="s">
        <v>135</v>
      </c>
      <c r="Y9" s="7">
        <f t="shared" si="0"/>
        <v>845</v>
      </c>
      <c r="Z9" s="8">
        <f t="shared" si="1"/>
        <v>76.818181818181813</v>
      </c>
      <c r="AA9" s="8">
        <f t="shared" si="2"/>
        <v>38</v>
      </c>
      <c r="AB9" s="8">
        <f t="shared" si="3"/>
        <v>3.4545454545454546</v>
      </c>
      <c r="AC9" s="13">
        <v>17</v>
      </c>
    </row>
    <row r="10" spans="1:29" s="2" customFormat="1" ht="16.5" customHeight="1">
      <c r="A10" s="22">
        <v>7</v>
      </c>
      <c r="B10" s="10" t="s">
        <v>59</v>
      </c>
      <c r="C10" s="33">
        <v>78</v>
      </c>
      <c r="D10" s="33" t="s">
        <v>135</v>
      </c>
      <c r="E10" s="34">
        <v>92</v>
      </c>
      <c r="F10" s="34" t="s">
        <v>134</v>
      </c>
      <c r="G10" s="36">
        <v>84</v>
      </c>
      <c r="H10" s="36" t="s">
        <v>134</v>
      </c>
      <c r="I10" s="37">
        <v>78</v>
      </c>
      <c r="J10" s="37" t="s">
        <v>135</v>
      </c>
      <c r="K10" s="49">
        <v>76</v>
      </c>
      <c r="L10" s="49" t="s">
        <v>135</v>
      </c>
      <c r="M10" s="37">
        <v>84</v>
      </c>
      <c r="N10" s="37" t="s">
        <v>134</v>
      </c>
      <c r="O10" s="38">
        <v>80</v>
      </c>
      <c r="P10" s="38" t="s">
        <v>134</v>
      </c>
      <c r="Q10" s="36">
        <v>85</v>
      </c>
      <c r="R10" s="36" t="s">
        <v>134</v>
      </c>
      <c r="S10" s="58">
        <v>68</v>
      </c>
      <c r="T10" s="58" t="s">
        <v>137</v>
      </c>
      <c r="U10" s="35">
        <v>79</v>
      </c>
      <c r="V10" s="35" t="s">
        <v>135</v>
      </c>
      <c r="W10" s="50">
        <v>80</v>
      </c>
      <c r="X10" s="50" t="s">
        <v>134</v>
      </c>
      <c r="Y10" s="7">
        <f t="shared" si="0"/>
        <v>884</v>
      </c>
      <c r="Z10" s="8">
        <f t="shared" si="1"/>
        <v>80.36363636363636</v>
      </c>
      <c r="AA10" s="8">
        <f t="shared" si="2"/>
        <v>40.5</v>
      </c>
      <c r="AB10" s="8">
        <f t="shared" si="3"/>
        <v>3.6818181818181817</v>
      </c>
      <c r="AC10" s="13">
        <v>14</v>
      </c>
    </row>
    <row r="11" spans="1:29" s="2" customFormat="1" ht="16.5" customHeight="1">
      <c r="A11" s="22">
        <v>8</v>
      </c>
      <c r="B11" s="10" t="s">
        <v>60</v>
      </c>
      <c r="C11" s="33">
        <v>79</v>
      </c>
      <c r="D11" s="33" t="s">
        <v>135</v>
      </c>
      <c r="E11" s="34">
        <v>82</v>
      </c>
      <c r="F11" s="34" t="s">
        <v>134</v>
      </c>
      <c r="G11" s="36">
        <v>84</v>
      </c>
      <c r="H11" s="36" t="s">
        <v>134</v>
      </c>
      <c r="I11" s="37">
        <v>86</v>
      </c>
      <c r="J11" s="37" t="s">
        <v>134</v>
      </c>
      <c r="K11" s="49">
        <v>81</v>
      </c>
      <c r="L11" s="49" t="s">
        <v>134</v>
      </c>
      <c r="M11" s="37">
        <v>78</v>
      </c>
      <c r="N11" s="37" t="s">
        <v>135</v>
      </c>
      <c r="O11" s="38">
        <v>81</v>
      </c>
      <c r="P11" s="38" t="s">
        <v>134</v>
      </c>
      <c r="Q11" s="36">
        <v>84</v>
      </c>
      <c r="R11" s="36" t="s">
        <v>134</v>
      </c>
      <c r="S11" s="58">
        <v>74</v>
      </c>
      <c r="T11" s="58" t="s">
        <v>136</v>
      </c>
      <c r="U11" s="35">
        <v>82</v>
      </c>
      <c r="V11" s="35" t="s">
        <v>134</v>
      </c>
      <c r="W11" s="50">
        <v>90</v>
      </c>
      <c r="X11" s="50" t="s">
        <v>134</v>
      </c>
      <c r="Y11" s="7">
        <f t="shared" si="0"/>
        <v>901</v>
      </c>
      <c r="Z11" s="8">
        <f t="shared" si="1"/>
        <v>81.909090909090907</v>
      </c>
      <c r="AA11" s="8">
        <f t="shared" si="2"/>
        <v>42</v>
      </c>
      <c r="AB11" s="8">
        <f t="shared" si="3"/>
        <v>3.8181818181818183</v>
      </c>
      <c r="AC11" s="13">
        <v>11</v>
      </c>
    </row>
    <row r="12" spans="1:29" s="2" customFormat="1" ht="16.5" customHeight="1">
      <c r="A12" s="22">
        <v>9</v>
      </c>
      <c r="B12" s="10" t="s">
        <v>52</v>
      </c>
      <c r="C12" s="33">
        <v>83</v>
      </c>
      <c r="D12" s="33" t="s">
        <v>134</v>
      </c>
      <c r="E12" s="34">
        <v>91</v>
      </c>
      <c r="F12" s="34" t="s">
        <v>134</v>
      </c>
      <c r="G12" s="36">
        <v>87</v>
      </c>
      <c r="H12" s="36" t="s">
        <v>134</v>
      </c>
      <c r="I12" s="37">
        <v>90</v>
      </c>
      <c r="J12" s="37" t="s">
        <v>134</v>
      </c>
      <c r="K12" s="49">
        <v>90</v>
      </c>
      <c r="L12" s="49" t="s">
        <v>134</v>
      </c>
      <c r="M12" s="37">
        <v>84</v>
      </c>
      <c r="N12" s="37" t="s">
        <v>134</v>
      </c>
      <c r="O12" s="38">
        <v>86</v>
      </c>
      <c r="P12" s="38" t="s">
        <v>134</v>
      </c>
      <c r="Q12" s="36">
        <v>86</v>
      </c>
      <c r="R12" s="36" t="s">
        <v>134</v>
      </c>
      <c r="S12" s="58">
        <v>78</v>
      </c>
      <c r="T12" s="58" t="s">
        <v>135</v>
      </c>
      <c r="U12" s="35">
        <v>84</v>
      </c>
      <c r="V12" s="35" t="s">
        <v>134</v>
      </c>
      <c r="W12" s="50">
        <v>90</v>
      </c>
      <c r="X12" s="50" t="s">
        <v>134</v>
      </c>
      <c r="Y12" s="7">
        <f t="shared" si="0"/>
        <v>949</v>
      </c>
      <c r="Z12" s="8">
        <f t="shared" si="1"/>
        <v>86.272727272727266</v>
      </c>
      <c r="AA12" s="8">
        <f t="shared" si="2"/>
        <v>43.5</v>
      </c>
      <c r="AB12" s="8">
        <f t="shared" si="3"/>
        <v>3.9545454545454546</v>
      </c>
      <c r="AC12" s="13">
        <v>6</v>
      </c>
    </row>
    <row r="13" spans="1:29" s="2" customFormat="1" ht="16.5" customHeight="1">
      <c r="A13" s="43">
        <v>10</v>
      </c>
      <c r="B13" s="10" t="s">
        <v>53</v>
      </c>
      <c r="C13" s="33">
        <v>84</v>
      </c>
      <c r="D13" s="33" t="s">
        <v>134</v>
      </c>
      <c r="E13" s="34">
        <v>92</v>
      </c>
      <c r="F13" s="34" t="s">
        <v>134</v>
      </c>
      <c r="G13" s="36">
        <v>76</v>
      </c>
      <c r="H13" s="36" t="s">
        <v>135</v>
      </c>
      <c r="I13" s="37">
        <v>73</v>
      </c>
      <c r="J13" s="37" t="s">
        <v>136</v>
      </c>
      <c r="K13" s="49">
        <v>75</v>
      </c>
      <c r="L13" s="49" t="s">
        <v>135</v>
      </c>
      <c r="M13" s="37">
        <v>76</v>
      </c>
      <c r="N13" s="37" t="s">
        <v>135</v>
      </c>
      <c r="O13" s="38">
        <v>72</v>
      </c>
      <c r="P13" s="38" t="s">
        <v>136</v>
      </c>
      <c r="Q13" s="36">
        <v>83</v>
      </c>
      <c r="R13" s="36" t="s">
        <v>134</v>
      </c>
      <c r="S13" s="58">
        <v>68</v>
      </c>
      <c r="T13" s="58" t="s">
        <v>137</v>
      </c>
      <c r="U13" s="35">
        <v>83</v>
      </c>
      <c r="V13" s="35" t="s">
        <v>134</v>
      </c>
      <c r="W13" s="50">
        <v>74</v>
      </c>
      <c r="X13" s="50" t="s">
        <v>136</v>
      </c>
      <c r="Y13" s="7">
        <f t="shared" si="0"/>
        <v>856</v>
      </c>
      <c r="Z13" s="8">
        <f t="shared" si="1"/>
        <v>77.818181818181813</v>
      </c>
      <c r="AA13" s="8">
        <f t="shared" si="2"/>
        <v>38</v>
      </c>
      <c r="AB13" s="8">
        <f t="shared" si="3"/>
        <v>3.4545454545454546</v>
      </c>
      <c r="AC13" s="13">
        <v>16</v>
      </c>
    </row>
    <row r="14" spans="1:29" s="2" customFormat="1" ht="16.5" customHeight="1">
      <c r="A14" s="22">
        <v>11</v>
      </c>
      <c r="B14" s="10" t="s">
        <v>62</v>
      </c>
      <c r="C14" s="33">
        <v>79</v>
      </c>
      <c r="D14" s="33" t="s">
        <v>135</v>
      </c>
      <c r="E14" s="34">
        <v>80</v>
      </c>
      <c r="F14" s="34" t="s">
        <v>134</v>
      </c>
      <c r="G14" s="36">
        <v>82</v>
      </c>
      <c r="H14" s="36" t="s">
        <v>134</v>
      </c>
      <c r="I14" s="37">
        <v>85</v>
      </c>
      <c r="J14" s="37" t="s">
        <v>134</v>
      </c>
      <c r="K14" s="49">
        <v>80</v>
      </c>
      <c r="L14" s="49" t="s">
        <v>134</v>
      </c>
      <c r="M14" s="37">
        <v>86</v>
      </c>
      <c r="N14" s="37" t="s">
        <v>134</v>
      </c>
      <c r="O14" s="38">
        <v>81</v>
      </c>
      <c r="P14" s="38" t="s">
        <v>134</v>
      </c>
      <c r="Q14" s="36">
        <v>86</v>
      </c>
      <c r="R14" s="36" t="s">
        <v>134</v>
      </c>
      <c r="S14" s="58">
        <v>73</v>
      </c>
      <c r="T14" s="58" t="s">
        <v>136</v>
      </c>
      <c r="U14" s="35">
        <v>78</v>
      </c>
      <c r="V14" s="35" t="s">
        <v>135</v>
      </c>
      <c r="W14" s="50">
        <v>85</v>
      </c>
      <c r="X14" s="50" t="s">
        <v>134</v>
      </c>
      <c r="Y14" s="7">
        <f t="shared" si="0"/>
        <v>895</v>
      </c>
      <c r="Z14" s="8">
        <f t="shared" si="1"/>
        <v>81.36363636363636</v>
      </c>
      <c r="AA14" s="8">
        <f t="shared" si="2"/>
        <v>42</v>
      </c>
      <c r="AB14" s="8">
        <f t="shared" si="3"/>
        <v>3.8181818181818183</v>
      </c>
      <c r="AC14" s="13">
        <v>13</v>
      </c>
    </row>
    <row r="15" spans="1:29" s="2" customFormat="1" ht="16.5" customHeight="1">
      <c r="A15" s="22">
        <v>12</v>
      </c>
      <c r="B15" s="10" t="s">
        <v>63</v>
      </c>
      <c r="C15" s="33">
        <v>91</v>
      </c>
      <c r="D15" s="33" t="s">
        <v>134</v>
      </c>
      <c r="E15" s="34">
        <v>88</v>
      </c>
      <c r="F15" s="34" t="s">
        <v>134</v>
      </c>
      <c r="G15" s="36">
        <v>87</v>
      </c>
      <c r="H15" s="36" t="s">
        <v>134</v>
      </c>
      <c r="I15" s="37">
        <v>90</v>
      </c>
      <c r="J15" s="37" t="s">
        <v>134</v>
      </c>
      <c r="K15" s="49">
        <v>87</v>
      </c>
      <c r="L15" s="49" t="s">
        <v>134</v>
      </c>
      <c r="M15" s="37">
        <v>88</v>
      </c>
      <c r="N15" s="37" t="s">
        <v>134</v>
      </c>
      <c r="O15" s="38">
        <v>87</v>
      </c>
      <c r="P15" s="38" t="s">
        <v>134</v>
      </c>
      <c r="Q15" s="36">
        <v>89</v>
      </c>
      <c r="R15" s="36" t="s">
        <v>134</v>
      </c>
      <c r="S15" s="58">
        <v>89</v>
      </c>
      <c r="T15" s="58" t="s">
        <v>134</v>
      </c>
      <c r="U15" s="35">
        <v>91</v>
      </c>
      <c r="V15" s="35" t="s">
        <v>134</v>
      </c>
      <c r="W15" s="50">
        <v>95</v>
      </c>
      <c r="X15" s="50" t="s">
        <v>134</v>
      </c>
      <c r="Y15" s="7">
        <f t="shared" si="0"/>
        <v>982</v>
      </c>
      <c r="Z15" s="8">
        <f t="shared" si="1"/>
        <v>89.272727272727266</v>
      </c>
      <c r="AA15" s="8">
        <f t="shared" si="2"/>
        <v>44</v>
      </c>
      <c r="AB15" s="8">
        <f t="shared" si="3"/>
        <v>4</v>
      </c>
      <c r="AC15" s="13">
        <v>3</v>
      </c>
    </row>
    <row r="16" spans="1:29" s="2" customFormat="1" ht="16.5" customHeight="1">
      <c r="A16" s="22">
        <v>13</v>
      </c>
      <c r="B16" s="10" t="s">
        <v>64</v>
      </c>
      <c r="C16" s="33">
        <v>74</v>
      </c>
      <c r="D16" s="33" t="s">
        <v>136</v>
      </c>
      <c r="E16" s="34">
        <v>76</v>
      </c>
      <c r="F16" s="34" t="s">
        <v>135</v>
      </c>
      <c r="G16" s="36">
        <v>73</v>
      </c>
      <c r="H16" s="36" t="s">
        <v>136</v>
      </c>
      <c r="I16" s="37">
        <v>75</v>
      </c>
      <c r="J16" s="37" t="s">
        <v>135</v>
      </c>
      <c r="K16" s="49">
        <v>75</v>
      </c>
      <c r="L16" s="49" t="s">
        <v>135</v>
      </c>
      <c r="M16" s="37">
        <v>65</v>
      </c>
      <c r="N16" s="37" t="s">
        <v>137</v>
      </c>
      <c r="O16" s="38">
        <v>70</v>
      </c>
      <c r="P16" s="38" t="s">
        <v>136</v>
      </c>
      <c r="Q16" s="36">
        <v>85</v>
      </c>
      <c r="R16" s="36" t="s">
        <v>134</v>
      </c>
      <c r="S16" s="58">
        <v>68</v>
      </c>
      <c r="T16" s="58" t="s">
        <v>137</v>
      </c>
      <c r="U16" s="35">
        <v>74</v>
      </c>
      <c r="V16" s="35" t="s">
        <v>136</v>
      </c>
      <c r="W16" s="50">
        <v>75</v>
      </c>
      <c r="X16" s="50" t="s">
        <v>135</v>
      </c>
      <c r="Y16" s="7">
        <f t="shared" si="0"/>
        <v>810</v>
      </c>
      <c r="Z16" s="8">
        <f t="shared" si="1"/>
        <v>73.63636363636364</v>
      </c>
      <c r="AA16" s="8">
        <f t="shared" si="2"/>
        <v>35</v>
      </c>
      <c r="AB16" s="8">
        <f t="shared" si="3"/>
        <v>3.1818181818181817</v>
      </c>
      <c r="AC16" s="13">
        <v>19</v>
      </c>
    </row>
    <row r="17" spans="1:29" s="2" customFormat="1" ht="16.5" customHeight="1">
      <c r="A17" s="22">
        <v>14</v>
      </c>
      <c r="B17" s="10" t="s">
        <v>72</v>
      </c>
      <c r="C17" s="33">
        <v>79</v>
      </c>
      <c r="D17" s="33" t="s">
        <v>135</v>
      </c>
      <c r="E17" s="34">
        <v>85</v>
      </c>
      <c r="F17" s="34" t="s">
        <v>134</v>
      </c>
      <c r="G17" s="36">
        <v>87</v>
      </c>
      <c r="H17" s="36" t="s">
        <v>134</v>
      </c>
      <c r="I17" s="37">
        <v>83</v>
      </c>
      <c r="J17" s="37" t="s">
        <v>134</v>
      </c>
      <c r="K17" s="49">
        <v>80</v>
      </c>
      <c r="L17" s="49" t="s">
        <v>134</v>
      </c>
      <c r="M17" s="37">
        <v>86</v>
      </c>
      <c r="N17" s="37" t="s">
        <v>134</v>
      </c>
      <c r="O17" s="38">
        <v>81</v>
      </c>
      <c r="P17" s="38" t="s">
        <v>134</v>
      </c>
      <c r="Q17" s="36">
        <v>86</v>
      </c>
      <c r="R17" s="36" t="s">
        <v>134</v>
      </c>
      <c r="S17" s="58">
        <v>78</v>
      </c>
      <c r="T17" s="58" t="s">
        <v>135</v>
      </c>
      <c r="U17" s="35">
        <v>78</v>
      </c>
      <c r="V17" s="35" t="s">
        <v>135</v>
      </c>
      <c r="W17" s="50">
        <v>87</v>
      </c>
      <c r="X17" s="50" t="s">
        <v>134</v>
      </c>
      <c r="Y17" s="7">
        <f t="shared" si="0"/>
        <v>910</v>
      </c>
      <c r="Z17" s="8">
        <f t="shared" si="1"/>
        <v>82.727272727272734</v>
      </c>
      <c r="AA17" s="8">
        <f t="shared" si="2"/>
        <v>42.5</v>
      </c>
      <c r="AB17" s="8">
        <f t="shared" si="3"/>
        <v>3.8636363636363638</v>
      </c>
      <c r="AC17" s="13">
        <v>10</v>
      </c>
    </row>
    <row r="18" spans="1:29" s="2" customFormat="1" ht="16.5" customHeight="1">
      <c r="A18" s="22">
        <v>15</v>
      </c>
      <c r="B18" s="10" t="s">
        <v>65</v>
      </c>
      <c r="C18" s="33">
        <v>91</v>
      </c>
      <c r="D18" s="33" t="s">
        <v>134</v>
      </c>
      <c r="E18" s="34">
        <v>93</v>
      </c>
      <c r="F18" s="34" t="s">
        <v>134</v>
      </c>
      <c r="G18" s="36">
        <v>92</v>
      </c>
      <c r="H18" s="36" t="s">
        <v>134</v>
      </c>
      <c r="I18" s="37">
        <v>88</v>
      </c>
      <c r="J18" s="37" t="s">
        <v>134</v>
      </c>
      <c r="K18" s="49">
        <v>86</v>
      </c>
      <c r="L18" s="49" t="s">
        <v>134</v>
      </c>
      <c r="M18" s="37">
        <v>90</v>
      </c>
      <c r="N18" s="37" t="s">
        <v>134</v>
      </c>
      <c r="O18" s="38">
        <v>90</v>
      </c>
      <c r="P18" s="38" t="s">
        <v>134</v>
      </c>
      <c r="Q18" s="36">
        <v>90</v>
      </c>
      <c r="R18" s="36" t="s">
        <v>134</v>
      </c>
      <c r="S18" s="58">
        <v>89</v>
      </c>
      <c r="T18" s="58" t="s">
        <v>134</v>
      </c>
      <c r="U18" s="35">
        <v>92</v>
      </c>
      <c r="V18" s="35" t="s">
        <v>134</v>
      </c>
      <c r="W18" s="50">
        <v>93</v>
      </c>
      <c r="X18" s="50" t="s">
        <v>134</v>
      </c>
      <c r="Y18" s="7">
        <f t="shared" si="0"/>
        <v>994</v>
      </c>
      <c r="Z18" s="8">
        <f t="shared" si="1"/>
        <v>90.36363636363636</v>
      </c>
      <c r="AA18" s="8">
        <f t="shared" si="2"/>
        <v>44</v>
      </c>
      <c r="AB18" s="8">
        <f t="shared" si="3"/>
        <v>4</v>
      </c>
      <c r="AC18" s="13">
        <v>2</v>
      </c>
    </row>
    <row r="19" spans="1:29" s="2" customFormat="1" ht="16.5" customHeight="1">
      <c r="A19" s="22">
        <v>16</v>
      </c>
      <c r="B19" s="10" t="s">
        <v>66</v>
      </c>
      <c r="C19" s="33">
        <v>84</v>
      </c>
      <c r="D19" s="33" t="s">
        <v>134</v>
      </c>
      <c r="E19" s="34">
        <v>90</v>
      </c>
      <c r="F19" s="34" t="s">
        <v>134</v>
      </c>
      <c r="G19" s="36">
        <v>85</v>
      </c>
      <c r="H19" s="36" t="s">
        <v>134</v>
      </c>
      <c r="I19" s="37">
        <v>85</v>
      </c>
      <c r="J19" s="37" t="s">
        <v>134</v>
      </c>
      <c r="K19" s="49">
        <v>86</v>
      </c>
      <c r="L19" s="49" t="s">
        <v>134</v>
      </c>
      <c r="M19" s="37">
        <v>90</v>
      </c>
      <c r="N19" s="37" t="s">
        <v>134</v>
      </c>
      <c r="O19" s="38">
        <v>82</v>
      </c>
      <c r="P19" s="38" t="s">
        <v>134</v>
      </c>
      <c r="Q19" s="36">
        <v>89</v>
      </c>
      <c r="R19" s="36" t="s">
        <v>134</v>
      </c>
      <c r="S19" s="58">
        <v>89</v>
      </c>
      <c r="T19" s="58" t="s">
        <v>134</v>
      </c>
      <c r="U19" s="35">
        <v>85</v>
      </c>
      <c r="V19" s="35" t="s">
        <v>134</v>
      </c>
      <c r="W19" s="50">
        <v>88</v>
      </c>
      <c r="X19" s="50" t="s">
        <v>134</v>
      </c>
      <c r="Y19" s="7">
        <f t="shared" si="0"/>
        <v>953</v>
      </c>
      <c r="Z19" s="8">
        <f t="shared" si="1"/>
        <v>86.63636363636364</v>
      </c>
      <c r="AA19" s="8">
        <f t="shared" si="2"/>
        <v>44</v>
      </c>
      <c r="AB19" s="8">
        <f t="shared" si="3"/>
        <v>4</v>
      </c>
      <c r="AC19" s="13">
        <v>5</v>
      </c>
    </row>
    <row r="20" spans="1:29" s="2" customFormat="1" ht="16.5" customHeight="1">
      <c r="A20" s="22">
        <v>17</v>
      </c>
      <c r="B20" s="10" t="s">
        <v>105</v>
      </c>
      <c r="C20" s="33">
        <v>81</v>
      </c>
      <c r="D20" s="33" t="s">
        <v>134</v>
      </c>
      <c r="E20" s="34">
        <v>85</v>
      </c>
      <c r="F20" s="34" t="s">
        <v>134</v>
      </c>
      <c r="G20" s="36">
        <v>84</v>
      </c>
      <c r="H20" s="36" t="s">
        <v>134</v>
      </c>
      <c r="I20" s="37">
        <v>85</v>
      </c>
      <c r="J20" s="37" t="s">
        <v>134</v>
      </c>
      <c r="K20" s="49">
        <v>87</v>
      </c>
      <c r="L20" s="49" t="s">
        <v>134</v>
      </c>
      <c r="M20" s="37">
        <v>81</v>
      </c>
      <c r="N20" s="37" t="s">
        <v>134</v>
      </c>
      <c r="O20" s="38">
        <v>84</v>
      </c>
      <c r="P20" s="38" t="s">
        <v>134</v>
      </c>
      <c r="Q20" s="36">
        <v>90</v>
      </c>
      <c r="R20" s="36" t="s">
        <v>134</v>
      </c>
      <c r="S20" s="58">
        <v>78</v>
      </c>
      <c r="T20" s="58" t="s">
        <v>135</v>
      </c>
      <c r="U20" s="35">
        <v>83</v>
      </c>
      <c r="V20" s="35" t="s">
        <v>134</v>
      </c>
      <c r="W20" s="50">
        <v>90</v>
      </c>
      <c r="X20" s="50" t="s">
        <v>134</v>
      </c>
      <c r="Y20" s="7">
        <f t="shared" si="0"/>
        <v>928</v>
      </c>
      <c r="Z20" s="8">
        <f t="shared" si="1"/>
        <v>84.36363636363636</v>
      </c>
      <c r="AA20" s="8">
        <f t="shared" si="2"/>
        <v>43.5</v>
      </c>
      <c r="AB20" s="8">
        <f t="shared" si="3"/>
        <v>3.9545454545454546</v>
      </c>
      <c r="AC20" s="13">
        <v>7</v>
      </c>
    </row>
    <row r="21" spans="1:29" s="2" customFormat="1" ht="16.5" customHeight="1">
      <c r="A21" s="22">
        <v>18</v>
      </c>
      <c r="B21" s="10" t="s">
        <v>67</v>
      </c>
      <c r="C21" s="33">
        <v>91</v>
      </c>
      <c r="D21" s="33" t="s">
        <v>134</v>
      </c>
      <c r="E21" s="34">
        <v>91</v>
      </c>
      <c r="F21" s="34" t="s">
        <v>134</v>
      </c>
      <c r="G21" s="36">
        <v>92</v>
      </c>
      <c r="H21" s="36" t="s">
        <v>134</v>
      </c>
      <c r="I21" s="37">
        <v>92</v>
      </c>
      <c r="J21" s="37" t="s">
        <v>134</v>
      </c>
      <c r="K21" s="49">
        <v>94</v>
      </c>
      <c r="L21" s="49" t="s">
        <v>134</v>
      </c>
      <c r="M21" s="37">
        <v>86</v>
      </c>
      <c r="N21" s="37" t="s">
        <v>134</v>
      </c>
      <c r="O21" s="38">
        <v>91</v>
      </c>
      <c r="P21" s="38" t="s">
        <v>134</v>
      </c>
      <c r="Q21" s="36">
        <v>90</v>
      </c>
      <c r="R21" s="36" t="s">
        <v>134</v>
      </c>
      <c r="S21" s="58">
        <v>96</v>
      </c>
      <c r="T21" s="58" t="s">
        <v>134</v>
      </c>
      <c r="U21" s="35">
        <v>92</v>
      </c>
      <c r="V21" s="35" t="s">
        <v>134</v>
      </c>
      <c r="W21" s="50">
        <v>96</v>
      </c>
      <c r="X21" s="50" t="s">
        <v>134</v>
      </c>
      <c r="Y21" s="7">
        <f t="shared" si="0"/>
        <v>1011</v>
      </c>
      <c r="Z21" s="8">
        <f t="shared" si="1"/>
        <v>91.909090909090907</v>
      </c>
      <c r="AA21" s="8">
        <f t="shared" si="2"/>
        <v>44</v>
      </c>
      <c r="AB21" s="8">
        <f t="shared" si="3"/>
        <v>4</v>
      </c>
      <c r="AC21" s="13">
        <v>1</v>
      </c>
    </row>
    <row r="22" spans="1:29" s="2" customFormat="1" ht="16.5" customHeight="1">
      <c r="A22" s="22">
        <v>19</v>
      </c>
      <c r="B22" s="10" t="s">
        <v>68</v>
      </c>
      <c r="C22" s="33">
        <v>78</v>
      </c>
      <c r="D22" s="33" t="s">
        <v>135</v>
      </c>
      <c r="E22" s="34">
        <v>75</v>
      </c>
      <c r="F22" s="34" t="s">
        <v>135</v>
      </c>
      <c r="G22" s="36">
        <v>67</v>
      </c>
      <c r="H22" s="36" t="s">
        <v>137</v>
      </c>
      <c r="I22" s="37">
        <v>78</v>
      </c>
      <c r="J22" s="37" t="s">
        <v>135</v>
      </c>
      <c r="K22" s="49">
        <v>77</v>
      </c>
      <c r="L22" s="49" t="s">
        <v>135</v>
      </c>
      <c r="M22" s="37">
        <v>77</v>
      </c>
      <c r="N22" s="37" t="s">
        <v>135</v>
      </c>
      <c r="O22" s="38">
        <v>75</v>
      </c>
      <c r="P22" s="38" t="s">
        <v>135</v>
      </c>
      <c r="Q22" s="36">
        <v>88</v>
      </c>
      <c r="R22" s="36" t="s">
        <v>134</v>
      </c>
      <c r="S22" s="58">
        <v>68</v>
      </c>
      <c r="T22" s="58" t="s">
        <v>137</v>
      </c>
      <c r="U22" s="35">
        <v>79</v>
      </c>
      <c r="V22" s="35" t="s">
        <v>135</v>
      </c>
      <c r="W22" s="50">
        <v>75</v>
      </c>
      <c r="X22" s="50" t="s">
        <v>135</v>
      </c>
      <c r="Y22" s="7">
        <f t="shared" si="0"/>
        <v>837</v>
      </c>
      <c r="Z22" s="8">
        <f t="shared" si="1"/>
        <v>76.090909090909093</v>
      </c>
      <c r="AA22" s="8">
        <f t="shared" si="2"/>
        <v>37</v>
      </c>
      <c r="AB22" s="8">
        <f t="shared" si="3"/>
        <v>3.3636363636363638</v>
      </c>
      <c r="AC22" s="13">
        <v>18</v>
      </c>
    </row>
    <row r="23" spans="1:29" s="2" customFormat="1" ht="16.5" customHeight="1">
      <c r="A23" s="22">
        <v>20</v>
      </c>
      <c r="B23" s="10" t="s">
        <v>48</v>
      </c>
      <c r="C23" s="33">
        <v>81</v>
      </c>
      <c r="D23" s="33" t="s">
        <v>134</v>
      </c>
      <c r="E23" s="34">
        <v>89</v>
      </c>
      <c r="F23" s="34" t="s">
        <v>134</v>
      </c>
      <c r="G23" s="36">
        <v>80</v>
      </c>
      <c r="H23" s="36" t="s">
        <v>134</v>
      </c>
      <c r="I23" s="37">
        <v>87</v>
      </c>
      <c r="J23" s="37" t="s">
        <v>134</v>
      </c>
      <c r="K23" s="49">
        <v>84</v>
      </c>
      <c r="L23" s="49" t="s">
        <v>134</v>
      </c>
      <c r="M23" s="37">
        <v>85</v>
      </c>
      <c r="N23" s="37" t="s">
        <v>134</v>
      </c>
      <c r="O23" s="38">
        <v>81</v>
      </c>
      <c r="P23" s="38" t="s">
        <v>134</v>
      </c>
      <c r="Q23" s="36">
        <v>90</v>
      </c>
      <c r="R23" s="36" t="s">
        <v>134</v>
      </c>
      <c r="S23" s="58">
        <v>74</v>
      </c>
      <c r="T23" s="58" t="s">
        <v>136</v>
      </c>
      <c r="U23" s="35">
        <v>81</v>
      </c>
      <c r="V23" s="35" t="s">
        <v>134</v>
      </c>
      <c r="W23" s="50">
        <v>90</v>
      </c>
      <c r="X23" s="50" t="s">
        <v>134</v>
      </c>
      <c r="Y23" s="7">
        <f t="shared" si="0"/>
        <v>922</v>
      </c>
      <c r="Z23" s="8">
        <f t="shared" si="1"/>
        <v>83.818181818181813</v>
      </c>
      <c r="AA23" s="8">
        <f t="shared" si="2"/>
        <v>43</v>
      </c>
      <c r="AB23" s="8">
        <f t="shared" si="3"/>
        <v>3.9090909090909092</v>
      </c>
      <c r="AC23" s="13">
        <v>8</v>
      </c>
    </row>
    <row r="24" spans="1:29" s="2" customFormat="1" ht="16.5" customHeight="1">
      <c r="A24" s="22">
        <v>21</v>
      </c>
      <c r="B24" s="10" t="s">
        <v>54</v>
      </c>
      <c r="C24" s="33">
        <v>84</v>
      </c>
      <c r="D24" s="33" t="s">
        <v>134</v>
      </c>
      <c r="E24" s="34">
        <v>88</v>
      </c>
      <c r="F24" s="34" t="s">
        <v>134</v>
      </c>
      <c r="G24" s="36">
        <v>88</v>
      </c>
      <c r="H24" s="36" t="s">
        <v>134</v>
      </c>
      <c r="I24" s="37">
        <v>88</v>
      </c>
      <c r="J24" s="37" t="s">
        <v>134</v>
      </c>
      <c r="K24" s="49">
        <v>86</v>
      </c>
      <c r="L24" s="49" t="s">
        <v>134</v>
      </c>
      <c r="M24" s="37">
        <v>85</v>
      </c>
      <c r="N24" s="37" t="s">
        <v>134</v>
      </c>
      <c r="O24" s="38">
        <v>82</v>
      </c>
      <c r="P24" s="38" t="s">
        <v>134</v>
      </c>
      <c r="Q24" s="36">
        <v>92</v>
      </c>
      <c r="R24" s="36" t="s">
        <v>134</v>
      </c>
      <c r="S24" s="58">
        <v>91</v>
      </c>
      <c r="T24" s="58" t="s">
        <v>134</v>
      </c>
      <c r="U24" s="35">
        <v>84</v>
      </c>
      <c r="V24" s="35" t="s">
        <v>134</v>
      </c>
      <c r="W24" s="50">
        <v>90</v>
      </c>
      <c r="X24" s="50" t="s">
        <v>134</v>
      </c>
      <c r="Y24" s="7">
        <f t="shared" si="0"/>
        <v>958</v>
      </c>
      <c r="Z24" s="8">
        <f t="shared" si="1"/>
        <v>87.090909090909093</v>
      </c>
      <c r="AA24" s="8">
        <f t="shared" si="2"/>
        <v>44</v>
      </c>
      <c r="AB24" s="8">
        <f t="shared" si="3"/>
        <v>4</v>
      </c>
      <c r="AC24" s="13">
        <v>4</v>
      </c>
    </row>
    <row r="25" spans="1:29" ht="16.5" customHeight="1">
      <c r="A25" s="28"/>
      <c r="B25" s="24" t="s">
        <v>3</v>
      </c>
      <c r="C25" s="19">
        <f>SUM(C4:C24)</f>
        <v>1701</v>
      </c>
      <c r="D25" s="19"/>
      <c r="E25" s="19">
        <f t="shared" ref="D25:Z25" si="4">SUM(E4:E24)</f>
        <v>1772</v>
      </c>
      <c r="F25" s="19"/>
      <c r="G25" s="19">
        <f t="shared" si="4"/>
        <v>1698</v>
      </c>
      <c r="H25" s="19"/>
      <c r="I25" s="19">
        <f t="shared" si="4"/>
        <v>1719</v>
      </c>
      <c r="J25" s="19"/>
      <c r="K25" s="19">
        <f t="shared" si="4"/>
        <v>1700</v>
      </c>
      <c r="L25" s="19"/>
      <c r="M25" s="19">
        <f t="shared" si="4"/>
        <v>1682</v>
      </c>
      <c r="N25" s="19"/>
      <c r="O25" s="19">
        <f t="shared" si="4"/>
        <v>1667</v>
      </c>
      <c r="P25" s="19"/>
      <c r="Q25" s="19">
        <f t="shared" si="4"/>
        <v>1816</v>
      </c>
      <c r="R25" s="19"/>
      <c r="S25" s="19">
        <f t="shared" si="4"/>
        <v>1585</v>
      </c>
      <c r="T25" s="19"/>
      <c r="U25" s="19">
        <f t="shared" si="4"/>
        <v>1711</v>
      </c>
      <c r="V25" s="19"/>
      <c r="W25" s="19">
        <f t="shared" si="4"/>
        <v>1761</v>
      </c>
      <c r="X25" s="19"/>
      <c r="Y25" s="19"/>
      <c r="Z25" s="19">
        <f t="shared" si="4"/>
        <v>1710.1818181818178</v>
      </c>
      <c r="AA25" s="9"/>
      <c r="AB25" s="9"/>
      <c r="AC25" s="9"/>
    </row>
    <row r="26" spans="1:29" ht="18" customHeight="1">
      <c r="A26" s="28"/>
      <c r="B26" s="25" t="s">
        <v>4</v>
      </c>
      <c r="C26" s="77">
        <f>C25/21</f>
        <v>81</v>
      </c>
      <c r="D26" s="19"/>
      <c r="E26" s="19">
        <f t="shared" ref="E26:Y26" si="5">E25/21</f>
        <v>84.38095238095238</v>
      </c>
      <c r="F26" s="19"/>
      <c r="G26" s="19">
        <f t="shared" si="5"/>
        <v>80.857142857142861</v>
      </c>
      <c r="H26" s="19"/>
      <c r="I26" s="19">
        <f t="shared" si="5"/>
        <v>81.857142857142861</v>
      </c>
      <c r="J26" s="19"/>
      <c r="K26" s="19">
        <f t="shared" si="5"/>
        <v>80.952380952380949</v>
      </c>
      <c r="L26" s="19"/>
      <c r="M26" s="77">
        <f t="shared" si="5"/>
        <v>80.095238095238102</v>
      </c>
      <c r="N26" s="19"/>
      <c r="O26" s="78">
        <f t="shared" si="5"/>
        <v>79.38095238095238</v>
      </c>
      <c r="P26" s="19"/>
      <c r="Q26" s="19">
        <f t="shared" si="5"/>
        <v>86.476190476190482</v>
      </c>
      <c r="R26" s="19"/>
      <c r="S26" s="19">
        <f t="shared" si="5"/>
        <v>75.476190476190482</v>
      </c>
      <c r="T26" s="19"/>
      <c r="U26" s="19">
        <f t="shared" si="5"/>
        <v>81.476190476190482</v>
      </c>
      <c r="V26" s="19">
        <f t="shared" si="5"/>
        <v>0</v>
      </c>
      <c r="W26" s="19">
        <f t="shared" si="5"/>
        <v>83.857142857142861</v>
      </c>
      <c r="X26" s="19">
        <f t="shared" si="5"/>
        <v>0</v>
      </c>
      <c r="Y26" s="19"/>
      <c r="Z26" s="8">
        <f>Z25/21</f>
        <v>81.437229437229419</v>
      </c>
      <c r="AA26" s="8"/>
      <c r="AB26" s="8"/>
      <c r="AC26" s="9"/>
    </row>
    <row r="27" spans="1:29" ht="16.5" customHeight="1"/>
    <row r="28" spans="1:29" ht="16.5" customHeight="1"/>
    <row r="29" spans="1:29" ht="16.5" customHeight="1"/>
  </sheetData>
  <mergeCells count="16">
    <mergeCell ref="A1:AC1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  <mergeCell ref="W2:X2"/>
    <mergeCell ref="A2:A3"/>
    <mergeCell ref="B2:B3"/>
    <mergeCell ref="Z2:Z3"/>
    <mergeCell ref="AA2:AA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0"/>
  <sheetViews>
    <sheetView topLeftCell="A11" workbookViewId="0">
      <selection activeCell="V23" sqref="V23"/>
    </sheetView>
  </sheetViews>
  <sheetFormatPr defaultRowHeight="21.75"/>
  <cols>
    <col min="1" max="1" width="4.42578125" customWidth="1"/>
    <col min="2" max="2" width="18.28515625" customWidth="1"/>
    <col min="3" max="29" width="4.42578125" customWidth="1"/>
  </cols>
  <sheetData>
    <row r="1" spans="1:29" ht="25.5">
      <c r="A1" s="99" t="s">
        <v>108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ht="18.95" customHeight="1">
      <c r="A2" s="100" t="s">
        <v>0</v>
      </c>
      <c r="B2" s="100" t="s">
        <v>1</v>
      </c>
      <c r="C2" s="102" t="s">
        <v>5</v>
      </c>
      <c r="D2" s="103"/>
      <c r="E2" s="104" t="s">
        <v>6</v>
      </c>
      <c r="F2" s="103"/>
      <c r="G2" s="104" t="s">
        <v>7</v>
      </c>
      <c r="H2" s="103"/>
      <c r="I2" s="104" t="s">
        <v>8</v>
      </c>
      <c r="J2" s="103"/>
      <c r="K2" s="104" t="s">
        <v>16</v>
      </c>
      <c r="L2" s="103"/>
      <c r="M2" s="104" t="s">
        <v>11</v>
      </c>
      <c r="N2" s="103"/>
      <c r="O2" s="104" t="s">
        <v>12</v>
      </c>
      <c r="P2" s="103"/>
      <c r="Q2" s="104" t="s">
        <v>9</v>
      </c>
      <c r="R2" s="103"/>
      <c r="S2" s="104" t="s">
        <v>10</v>
      </c>
      <c r="T2" s="103"/>
      <c r="U2" s="104" t="s">
        <v>17</v>
      </c>
      <c r="V2" s="103"/>
      <c r="W2" s="104" t="s">
        <v>69</v>
      </c>
      <c r="X2" s="103"/>
      <c r="Y2" s="14" t="s">
        <v>3</v>
      </c>
      <c r="Z2" s="105" t="s">
        <v>13</v>
      </c>
      <c r="AA2" s="105" t="s">
        <v>3</v>
      </c>
      <c r="AB2" s="15" t="s">
        <v>2</v>
      </c>
      <c r="AC2" s="16" t="s">
        <v>15</v>
      </c>
    </row>
    <row r="3" spans="1:29" ht="18.95" customHeight="1">
      <c r="A3" s="101"/>
      <c r="B3" s="101"/>
      <c r="C3" s="17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8">
        <v>100</v>
      </c>
      <c r="X3" s="18" t="s">
        <v>2</v>
      </c>
      <c r="Y3" s="14">
        <v>1100</v>
      </c>
      <c r="Z3" s="106"/>
      <c r="AA3" s="106"/>
      <c r="AB3" s="20" t="s">
        <v>4</v>
      </c>
      <c r="AC3" s="20" t="s">
        <v>14</v>
      </c>
    </row>
    <row r="4" spans="1:29" ht="18.95" customHeight="1">
      <c r="A4" s="26">
        <v>1</v>
      </c>
      <c r="B4" s="10" t="s">
        <v>51</v>
      </c>
      <c r="C4" s="51">
        <v>80</v>
      </c>
      <c r="D4" s="39" t="s">
        <v>134</v>
      </c>
      <c r="E4" s="52">
        <v>80</v>
      </c>
      <c r="F4" s="40" t="s">
        <v>134</v>
      </c>
      <c r="G4" s="51">
        <v>70</v>
      </c>
      <c r="H4" s="39" t="s">
        <v>136</v>
      </c>
      <c r="I4" s="81">
        <v>81</v>
      </c>
      <c r="J4" s="41" t="s">
        <v>134</v>
      </c>
      <c r="K4" s="82">
        <v>80</v>
      </c>
      <c r="L4" s="42" t="s">
        <v>134</v>
      </c>
      <c r="M4" s="52">
        <v>80</v>
      </c>
      <c r="N4" s="40" t="s">
        <v>134</v>
      </c>
      <c r="O4" s="85">
        <v>86</v>
      </c>
      <c r="P4" s="86" t="s">
        <v>134</v>
      </c>
      <c r="Q4" s="83">
        <v>83</v>
      </c>
      <c r="R4" s="84" t="s">
        <v>134</v>
      </c>
      <c r="S4" s="53">
        <v>75</v>
      </c>
      <c r="T4" s="54" t="s">
        <v>135</v>
      </c>
      <c r="U4" s="79">
        <v>79</v>
      </c>
      <c r="V4" s="80" t="s">
        <v>135</v>
      </c>
      <c r="W4" s="55">
        <v>85</v>
      </c>
      <c r="X4" s="56" t="s">
        <v>134</v>
      </c>
      <c r="Y4" s="7">
        <f>C4+E4+G4+I4+K4+M4+O4+Q4+S4+U4+W4</f>
        <v>879</v>
      </c>
      <c r="Z4" s="8">
        <f>Y4/11</f>
        <v>79.909090909090907</v>
      </c>
      <c r="AA4" s="8">
        <f>D4+F4+H4+J4+L4+N4+P4+R4+T4+V4+X4</f>
        <v>42</v>
      </c>
      <c r="AB4" s="8">
        <f>AA4/11</f>
        <v>3.8181818181818183</v>
      </c>
      <c r="AC4" s="13">
        <v>12</v>
      </c>
    </row>
    <row r="5" spans="1:29" ht="18.95" customHeight="1">
      <c r="A5" s="27">
        <v>2</v>
      </c>
      <c r="B5" s="10" t="s">
        <v>38</v>
      </c>
      <c r="C5" s="51">
        <v>90</v>
      </c>
      <c r="D5" s="39" t="s">
        <v>134</v>
      </c>
      <c r="E5" s="52">
        <v>80</v>
      </c>
      <c r="F5" s="40" t="s">
        <v>134</v>
      </c>
      <c r="G5" s="51">
        <v>80</v>
      </c>
      <c r="H5" s="39" t="s">
        <v>134</v>
      </c>
      <c r="I5" s="81">
        <v>84</v>
      </c>
      <c r="J5" s="41" t="s">
        <v>134</v>
      </c>
      <c r="K5" s="82">
        <v>86</v>
      </c>
      <c r="L5" s="42" t="s">
        <v>134</v>
      </c>
      <c r="M5" s="52">
        <v>84</v>
      </c>
      <c r="N5" s="40" t="s">
        <v>134</v>
      </c>
      <c r="O5" s="85">
        <v>90</v>
      </c>
      <c r="P5" s="86" t="s">
        <v>134</v>
      </c>
      <c r="Q5" s="83">
        <v>83</v>
      </c>
      <c r="R5" s="84" t="s">
        <v>134</v>
      </c>
      <c r="S5" s="53">
        <v>87</v>
      </c>
      <c r="T5" s="54" t="s">
        <v>134</v>
      </c>
      <c r="U5" s="79">
        <v>90</v>
      </c>
      <c r="V5" s="80" t="s">
        <v>134</v>
      </c>
      <c r="W5" s="55">
        <v>90</v>
      </c>
      <c r="X5" s="56" t="s">
        <v>134</v>
      </c>
      <c r="Y5" s="7">
        <f t="shared" ref="Y5:Y18" si="0">C5+E5+G5+I5+K5+M5+O5+Q5+S5+U5+W5</f>
        <v>944</v>
      </c>
      <c r="Z5" s="8">
        <f t="shared" ref="Z5:Z18" si="1">Y5/11</f>
        <v>85.818181818181813</v>
      </c>
      <c r="AA5" s="8">
        <f t="shared" ref="AA5:AA18" si="2">D5+F5+H5+J5+L5+N5+P5+R5+T5+V5+X5</f>
        <v>44</v>
      </c>
      <c r="AB5" s="8">
        <f t="shared" ref="AB5:AB18" si="3">AA5/11</f>
        <v>4</v>
      </c>
      <c r="AC5" s="13">
        <v>3</v>
      </c>
    </row>
    <row r="6" spans="1:29" ht="18.95" customHeight="1">
      <c r="A6" s="27">
        <v>3</v>
      </c>
      <c r="B6" s="10" t="s">
        <v>39</v>
      </c>
      <c r="C6" s="51">
        <v>87</v>
      </c>
      <c r="D6" s="39" t="s">
        <v>134</v>
      </c>
      <c r="E6" s="52">
        <v>85</v>
      </c>
      <c r="F6" s="40" t="s">
        <v>134</v>
      </c>
      <c r="G6" s="51">
        <v>92</v>
      </c>
      <c r="H6" s="39" t="s">
        <v>134</v>
      </c>
      <c r="I6" s="81">
        <v>84</v>
      </c>
      <c r="J6" s="41" t="s">
        <v>134</v>
      </c>
      <c r="K6" s="82">
        <v>89</v>
      </c>
      <c r="L6" s="42" t="s">
        <v>134</v>
      </c>
      <c r="M6" s="52">
        <v>91</v>
      </c>
      <c r="N6" s="40" t="s">
        <v>134</v>
      </c>
      <c r="O6" s="85">
        <v>87</v>
      </c>
      <c r="P6" s="86" t="s">
        <v>134</v>
      </c>
      <c r="Q6" s="83">
        <v>84</v>
      </c>
      <c r="R6" s="84" t="s">
        <v>134</v>
      </c>
      <c r="S6" s="53">
        <v>84</v>
      </c>
      <c r="T6" s="54" t="s">
        <v>134</v>
      </c>
      <c r="U6" s="79">
        <v>91</v>
      </c>
      <c r="V6" s="80" t="s">
        <v>134</v>
      </c>
      <c r="W6" s="55">
        <v>90</v>
      </c>
      <c r="X6" s="56" t="s">
        <v>134</v>
      </c>
      <c r="Y6" s="7">
        <f t="shared" si="0"/>
        <v>964</v>
      </c>
      <c r="Z6" s="8">
        <f t="shared" si="1"/>
        <v>87.63636363636364</v>
      </c>
      <c r="AA6" s="8">
        <f t="shared" si="2"/>
        <v>44</v>
      </c>
      <c r="AB6" s="8">
        <f t="shared" si="3"/>
        <v>4</v>
      </c>
      <c r="AC6" s="13">
        <v>2</v>
      </c>
    </row>
    <row r="7" spans="1:29" ht="18.95" customHeight="1">
      <c r="A7" s="27">
        <v>4</v>
      </c>
      <c r="B7" s="10" t="s">
        <v>70</v>
      </c>
      <c r="C7" s="51">
        <v>81</v>
      </c>
      <c r="D7" s="39" t="s">
        <v>134</v>
      </c>
      <c r="E7" s="52">
        <v>84</v>
      </c>
      <c r="F7" s="40" t="s">
        <v>134</v>
      </c>
      <c r="G7" s="51">
        <v>63</v>
      </c>
      <c r="H7" s="39" t="s">
        <v>140</v>
      </c>
      <c r="I7" s="81">
        <v>81</v>
      </c>
      <c r="J7" s="41" t="s">
        <v>134</v>
      </c>
      <c r="K7" s="82">
        <v>81</v>
      </c>
      <c r="L7" s="42" t="s">
        <v>134</v>
      </c>
      <c r="M7" s="52">
        <v>84</v>
      </c>
      <c r="N7" s="40" t="s">
        <v>134</v>
      </c>
      <c r="O7" s="85">
        <v>81</v>
      </c>
      <c r="P7" s="86" t="s">
        <v>134</v>
      </c>
      <c r="Q7" s="83">
        <v>84</v>
      </c>
      <c r="R7" s="84" t="s">
        <v>134</v>
      </c>
      <c r="S7" s="53">
        <v>81</v>
      </c>
      <c r="T7" s="54" t="s">
        <v>134</v>
      </c>
      <c r="U7" s="79">
        <v>84</v>
      </c>
      <c r="V7" s="80" t="s">
        <v>134</v>
      </c>
      <c r="W7" s="55">
        <v>83</v>
      </c>
      <c r="X7" s="56" t="s">
        <v>134</v>
      </c>
      <c r="Y7" s="7">
        <f t="shared" si="0"/>
        <v>887</v>
      </c>
      <c r="Z7" s="8">
        <f t="shared" si="1"/>
        <v>80.63636363636364</v>
      </c>
      <c r="AA7" s="8">
        <f t="shared" si="2"/>
        <v>42</v>
      </c>
      <c r="AB7" s="8">
        <f t="shared" si="3"/>
        <v>3.8181818181818183</v>
      </c>
      <c r="AC7" s="13">
        <v>10</v>
      </c>
    </row>
    <row r="8" spans="1:29" ht="18.95" customHeight="1">
      <c r="A8" s="27">
        <v>5</v>
      </c>
      <c r="B8" s="10" t="s">
        <v>106</v>
      </c>
      <c r="C8" s="51">
        <v>75</v>
      </c>
      <c r="D8" s="39" t="s">
        <v>135</v>
      </c>
      <c r="E8" s="52">
        <v>78</v>
      </c>
      <c r="F8" s="40" t="s">
        <v>135</v>
      </c>
      <c r="G8" s="51">
        <v>60</v>
      </c>
      <c r="H8" s="39" t="s">
        <v>140</v>
      </c>
      <c r="I8" s="81">
        <v>80</v>
      </c>
      <c r="J8" s="41" t="s">
        <v>134</v>
      </c>
      <c r="K8" s="82">
        <v>80</v>
      </c>
      <c r="L8" s="42" t="s">
        <v>134</v>
      </c>
      <c r="M8" s="52">
        <v>78</v>
      </c>
      <c r="N8" s="40" t="s">
        <v>135</v>
      </c>
      <c r="O8" s="85">
        <v>78</v>
      </c>
      <c r="P8" s="86" t="s">
        <v>135</v>
      </c>
      <c r="Q8" s="83">
        <v>81</v>
      </c>
      <c r="R8" s="84" t="s">
        <v>134</v>
      </c>
      <c r="S8" s="53">
        <v>75</v>
      </c>
      <c r="T8" s="54" t="s">
        <v>135</v>
      </c>
      <c r="U8" s="79">
        <v>79</v>
      </c>
      <c r="V8" s="80" t="s">
        <v>135</v>
      </c>
      <c r="W8" s="55">
        <v>80</v>
      </c>
      <c r="X8" s="56" t="s">
        <v>134</v>
      </c>
      <c r="Y8" s="7">
        <f t="shared" si="0"/>
        <v>844</v>
      </c>
      <c r="Z8" s="8">
        <f t="shared" si="1"/>
        <v>76.727272727272734</v>
      </c>
      <c r="AA8" s="8">
        <f t="shared" si="2"/>
        <v>39</v>
      </c>
      <c r="AB8" s="8">
        <f t="shared" si="3"/>
        <v>3.5454545454545454</v>
      </c>
      <c r="AC8" s="13">
        <v>15</v>
      </c>
    </row>
    <row r="9" spans="1:29" ht="18.95" customHeight="1">
      <c r="A9" s="27">
        <v>6</v>
      </c>
      <c r="B9" s="10" t="s">
        <v>109</v>
      </c>
      <c r="C9" s="51">
        <v>82</v>
      </c>
      <c r="D9" s="39" t="s">
        <v>134</v>
      </c>
      <c r="E9" s="52">
        <v>75</v>
      </c>
      <c r="F9" s="40" t="s">
        <v>135</v>
      </c>
      <c r="G9" s="51">
        <v>78</v>
      </c>
      <c r="H9" s="39" t="s">
        <v>135</v>
      </c>
      <c r="I9" s="81">
        <v>75</v>
      </c>
      <c r="J9" s="41" t="s">
        <v>135</v>
      </c>
      <c r="K9" s="82">
        <v>75</v>
      </c>
      <c r="L9" s="42" t="s">
        <v>135</v>
      </c>
      <c r="M9" s="52">
        <v>77</v>
      </c>
      <c r="N9" s="40" t="s">
        <v>135</v>
      </c>
      <c r="O9" s="85">
        <v>70</v>
      </c>
      <c r="P9" s="86" t="s">
        <v>136</v>
      </c>
      <c r="Q9" s="83">
        <v>79</v>
      </c>
      <c r="R9" s="84" t="s">
        <v>135</v>
      </c>
      <c r="S9" s="53">
        <v>85</v>
      </c>
      <c r="T9" s="54" t="s">
        <v>134</v>
      </c>
      <c r="U9" s="79">
        <v>79</v>
      </c>
      <c r="V9" s="80" t="s">
        <v>135</v>
      </c>
      <c r="W9" s="55">
        <v>71</v>
      </c>
      <c r="X9" s="56" t="s">
        <v>136</v>
      </c>
      <c r="Y9" s="7">
        <f t="shared" si="0"/>
        <v>846</v>
      </c>
      <c r="Z9" s="8">
        <f t="shared" si="1"/>
        <v>76.909090909090907</v>
      </c>
      <c r="AA9" s="8">
        <f t="shared" si="2"/>
        <v>38.5</v>
      </c>
      <c r="AB9" s="8">
        <f t="shared" si="3"/>
        <v>3.5</v>
      </c>
      <c r="AC9" s="13">
        <v>14</v>
      </c>
    </row>
    <row r="10" spans="1:29" ht="18.95" customHeight="1">
      <c r="A10" s="27">
        <v>7</v>
      </c>
      <c r="B10" s="10" t="s">
        <v>40</v>
      </c>
      <c r="C10" s="51">
        <v>86</v>
      </c>
      <c r="D10" s="39" t="s">
        <v>134</v>
      </c>
      <c r="E10" s="52">
        <v>76</v>
      </c>
      <c r="F10" s="40" t="s">
        <v>135</v>
      </c>
      <c r="G10" s="51">
        <v>81</v>
      </c>
      <c r="H10" s="39" t="s">
        <v>134</v>
      </c>
      <c r="I10" s="81">
        <v>82</v>
      </c>
      <c r="J10" s="41" t="s">
        <v>134</v>
      </c>
      <c r="K10" s="82">
        <v>84</v>
      </c>
      <c r="L10" s="42" t="s">
        <v>134</v>
      </c>
      <c r="M10" s="52">
        <v>76</v>
      </c>
      <c r="N10" s="40" t="s">
        <v>135</v>
      </c>
      <c r="O10" s="85">
        <v>83</v>
      </c>
      <c r="P10" s="86" t="s">
        <v>134</v>
      </c>
      <c r="Q10" s="83">
        <v>81</v>
      </c>
      <c r="R10" s="84" t="s">
        <v>134</v>
      </c>
      <c r="S10" s="53">
        <v>82</v>
      </c>
      <c r="T10" s="54" t="s">
        <v>134</v>
      </c>
      <c r="U10" s="79">
        <v>87</v>
      </c>
      <c r="V10" s="80" t="s">
        <v>134</v>
      </c>
      <c r="W10" s="55">
        <v>83</v>
      </c>
      <c r="X10" s="56" t="s">
        <v>134</v>
      </c>
      <c r="Y10" s="7">
        <f t="shared" si="0"/>
        <v>901</v>
      </c>
      <c r="Z10" s="8">
        <f t="shared" si="1"/>
        <v>81.909090909090907</v>
      </c>
      <c r="AA10" s="8">
        <f t="shared" si="2"/>
        <v>43</v>
      </c>
      <c r="AB10" s="8">
        <f t="shared" si="3"/>
        <v>3.9090909090909092</v>
      </c>
      <c r="AC10" s="13">
        <v>8</v>
      </c>
    </row>
    <row r="11" spans="1:29" ht="18.95" customHeight="1">
      <c r="A11" s="27">
        <v>8</v>
      </c>
      <c r="B11" s="10" t="s">
        <v>41</v>
      </c>
      <c r="C11" s="51">
        <v>91</v>
      </c>
      <c r="D11" s="39" t="s">
        <v>134</v>
      </c>
      <c r="E11" s="52">
        <v>82</v>
      </c>
      <c r="F11" s="40" t="s">
        <v>134</v>
      </c>
      <c r="G11" s="51">
        <v>91</v>
      </c>
      <c r="H11" s="39" t="s">
        <v>134</v>
      </c>
      <c r="I11" s="81">
        <v>87</v>
      </c>
      <c r="J11" s="41" t="s">
        <v>134</v>
      </c>
      <c r="K11" s="82">
        <v>90</v>
      </c>
      <c r="L11" s="42" t="s">
        <v>134</v>
      </c>
      <c r="M11" s="52">
        <v>92</v>
      </c>
      <c r="N11" s="40" t="s">
        <v>134</v>
      </c>
      <c r="O11" s="85">
        <v>92</v>
      </c>
      <c r="P11" s="86" t="s">
        <v>134</v>
      </c>
      <c r="Q11" s="83">
        <v>85</v>
      </c>
      <c r="R11" s="84" t="s">
        <v>134</v>
      </c>
      <c r="S11" s="53">
        <v>89</v>
      </c>
      <c r="T11" s="54" t="s">
        <v>134</v>
      </c>
      <c r="U11" s="79">
        <v>91</v>
      </c>
      <c r="V11" s="80" t="s">
        <v>134</v>
      </c>
      <c r="W11" s="55">
        <v>91</v>
      </c>
      <c r="X11" s="56" t="s">
        <v>134</v>
      </c>
      <c r="Y11" s="7">
        <f t="shared" si="0"/>
        <v>981</v>
      </c>
      <c r="Z11" s="8">
        <f t="shared" si="1"/>
        <v>89.181818181818187</v>
      </c>
      <c r="AA11" s="8">
        <f t="shared" si="2"/>
        <v>44</v>
      </c>
      <c r="AB11" s="8">
        <f t="shared" si="3"/>
        <v>4</v>
      </c>
      <c r="AC11" s="13">
        <v>1</v>
      </c>
    </row>
    <row r="12" spans="1:29" ht="18.95" customHeight="1">
      <c r="A12" s="27">
        <v>9</v>
      </c>
      <c r="B12" s="10" t="s">
        <v>42</v>
      </c>
      <c r="C12" s="51">
        <v>84</v>
      </c>
      <c r="D12" s="39" t="s">
        <v>134</v>
      </c>
      <c r="E12" s="52">
        <v>83</v>
      </c>
      <c r="F12" s="40" t="s">
        <v>134</v>
      </c>
      <c r="G12" s="51">
        <v>73</v>
      </c>
      <c r="H12" s="39" t="s">
        <v>136</v>
      </c>
      <c r="I12" s="81">
        <v>81</v>
      </c>
      <c r="J12" s="41" t="s">
        <v>134</v>
      </c>
      <c r="K12" s="82">
        <v>82</v>
      </c>
      <c r="L12" s="42" t="s">
        <v>134</v>
      </c>
      <c r="M12" s="52">
        <v>82</v>
      </c>
      <c r="N12" s="40" t="s">
        <v>134</v>
      </c>
      <c r="O12" s="85">
        <v>86</v>
      </c>
      <c r="P12" s="86" t="s">
        <v>134</v>
      </c>
      <c r="Q12" s="83">
        <v>85</v>
      </c>
      <c r="R12" s="84" t="s">
        <v>134</v>
      </c>
      <c r="S12" s="53">
        <v>80</v>
      </c>
      <c r="T12" s="54" t="s">
        <v>134</v>
      </c>
      <c r="U12" s="79">
        <v>83</v>
      </c>
      <c r="V12" s="80" t="s">
        <v>134</v>
      </c>
      <c r="W12" s="55">
        <v>82</v>
      </c>
      <c r="X12" s="56" t="s">
        <v>134</v>
      </c>
      <c r="Y12" s="7">
        <f t="shared" si="0"/>
        <v>901</v>
      </c>
      <c r="Z12" s="8">
        <f t="shared" si="1"/>
        <v>81.909090909090907</v>
      </c>
      <c r="AA12" s="8">
        <f t="shared" si="2"/>
        <v>43</v>
      </c>
      <c r="AB12" s="8">
        <f t="shared" si="3"/>
        <v>3.9090909090909092</v>
      </c>
      <c r="AC12" s="13">
        <v>8</v>
      </c>
    </row>
    <row r="13" spans="1:29" ht="18.95" customHeight="1">
      <c r="A13" s="27">
        <v>10</v>
      </c>
      <c r="B13" s="10" t="s">
        <v>71</v>
      </c>
      <c r="C13" s="51">
        <v>83</v>
      </c>
      <c r="D13" s="39" t="s">
        <v>134</v>
      </c>
      <c r="E13" s="52">
        <v>83</v>
      </c>
      <c r="F13" s="40" t="s">
        <v>134</v>
      </c>
      <c r="G13" s="51">
        <v>87</v>
      </c>
      <c r="H13" s="39" t="s">
        <v>134</v>
      </c>
      <c r="I13" s="81">
        <v>82</v>
      </c>
      <c r="J13" s="41" t="s">
        <v>134</v>
      </c>
      <c r="K13" s="82">
        <v>85</v>
      </c>
      <c r="L13" s="42" t="s">
        <v>134</v>
      </c>
      <c r="M13" s="52">
        <v>80</v>
      </c>
      <c r="N13" s="40" t="s">
        <v>134</v>
      </c>
      <c r="O13" s="85">
        <v>87</v>
      </c>
      <c r="P13" s="86" t="s">
        <v>134</v>
      </c>
      <c r="Q13" s="83">
        <v>91</v>
      </c>
      <c r="R13" s="84" t="s">
        <v>134</v>
      </c>
      <c r="S13" s="53">
        <v>80</v>
      </c>
      <c r="T13" s="54" t="s">
        <v>134</v>
      </c>
      <c r="U13" s="79">
        <v>85</v>
      </c>
      <c r="V13" s="80" t="s">
        <v>134</v>
      </c>
      <c r="W13" s="55">
        <v>84</v>
      </c>
      <c r="X13" s="56" t="s">
        <v>134</v>
      </c>
      <c r="Y13" s="7">
        <f t="shared" si="0"/>
        <v>927</v>
      </c>
      <c r="Z13" s="8">
        <f t="shared" si="1"/>
        <v>84.272727272727266</v>
      </c>
      <c r="AA13" s="8">
        <f t="shared" si="2"/>
        <v>44</v>
      </c>
      <c r="AB13" s="8">
        <f t="shared" si="3"/>
        <v>4</v>
      </c>
      <c r="AC13" s="13">
        <v>5</v>
      </c>
    </row>
    <row r="14" spans="1:29" ht="18.95" customHeight="1">
      <c r="A14" s="27">
        <v>11</v>
      </c>
      <c r="B14" s="10" t="s">
        <v>43</v>
      </c>
      <c r="C14" s="51">
        <v>86</v>
      </c>
      <c r="D14" s="39" t="s">
        <v>134</v>
      </c>
      <c r="E14" s="52">
        <v>81</v>
      </c>
      <c r="F14" s="40" t="s">
        <v>134</v>
      </c>
      <c r="G14" s="51">
        <v>70</v>
      </c>
      <c r="H14" s="39" t="s">
        <v>136</v>
      </c>
      <c r="I14" s="81">
        <v>82</v>
      </c>
      <c r="J14" s="41" t="s">
        <v>134</v>
      </c>
      <c r="K14" s="82">
        <v>82</v>
      </c>
      <c r="L14" s="42" t="s">
        <v>134</v>
      </c>
      <c r="M14" s="52">
        <v>80</v>
      </c>
      <c r="N14" s="40" t="s">
        <v>134</v>
      </c>
      <c r="O14" s="85">
        <v>87</v>
      </c>
      <c r="P14" s="86" t="s">
        <v>134</v>
      </c>
      <c r="Q14" s="83">
        <v>87</v>
      </c>
      <c r="R14" s="84" t="s">
        <v>134</v>
      </c>
      <c r="S14" s="53">
        <v>81</v>
      </c>
      <c r="T14" s="54" t="s">
        <v>134</v>
      </c>
      <c r="U14" s="79">
        <v>92</v>
      </c>
      <c r="V14" s="80" t="s">
        <v>134</v>
      </c>
      <c r="W14" s="55">
        <v>85</v>
      </c>
      <c r="X14" s="56" t="s">
        <v>134</v>
      </c>
      <c r="Y14" s="7">
        <f t="shared" si="0"/>
        <v>913</v>
      </c>
      <c r="Z14" s="8">
        <f t="shared" si="1"/>
        <v>83</v>
      </c>
      <c r="AA14" s="8">
        <f t="shared" si="2"/>
        <v>43</v>
      </c>
      <c r="AB14" s="8">
        <f t="shared" si="3"/>
        <v>3.9090909090909092</v>
      </c>
      <c r="AC14" s="13">
        <v>6</v>
      </c>
    </row>
    <row r="15" spans="1:29" ht="18.95" customHeight="1">
      <c r="A15" s="27">
        <v>12</v>
      </c>
      <c r="B15" s="10" t="s">
        <v>44</v>
      </c>
      <c r="C15" s="51">
        <v>83</v>
      </c>
      <c r="D15" s="39" t="s">
        <v>134</v>
      </c>
      <c r="E15" s="52">
        <v>83</v>
      </c>
      <c r="F15" s="40" t="s">
        <v>134</v>
      </c>
      <c r="G15" s="51">
        <v>72</v>
      </c>
      <c r="H15" s="39" t="s">
        <v>136</v>
      </c>
      <c r="I15" s="81">
        <v>82</v>
      </c>
      <c r="J15" s="41" t="s">
        <v>134</v>
      </c>
      <c r="K15" s="82">
        <v>84</v>
      </c>
      <c r="L15" s="42" t="s">
        <v>134</v>
      </c>
      <c r="M15" s="52">
        <v>81</v>
      </c>
      <c r="N15" s="40" t="s">
        <v>134</v>
      </c>
      <c r="O15" s="85">
        <v>84</v>
      </c>
      <c r="P15" s="86" t="s">
        <v>134</v>
      </c>
      <c r="Q15" s="83">
        <v>89</v>
      </c>
      <c r="R15" s="84" t="s">
        <v>134</v>
      </c>
      <c r="S15" s="53">
        <v>81</v>
      </c>
      <c r="T15" s="54" t="s">
        <v>134</v>
      </c>
      <c r="U15" s="79">
        <v>86</v>
      </c>
      <c r="V15" s="80" t="s">
        <v>134</v>
      </c>
      <c r="W15" s="55">
        <v>83</v>
      </c>
      <c r="X15" s="56" t="s">
        <v>134</v>
      </c>
      <c r="Y15" s="7">
        <f t="shared" si="0"/>
        <v>908</v>
      </c>
      <c r="Z15" s="8">
        <f t="shared" si="1"/>
        <v>82.545454545454547</v>
      </c>
      <c r="AA15" s="8">
        <f t="shared" si="2"/>
        <v>43</v>
      </c>
      <c r="AB15" s="8">
        <f t="shared" si="3"/>
        <v>3.9090909090909092</v>
      </c>
      <c r="AC15" s="13">
        <v>7</v>
      </c>
    </row>
    <row r="16" spans="1:29" ht="18.95" customHeight="1">
      <c r="A16" s="27">
        <v>13</v>
      </c>
      <c r="B16" s="10" t="s">
        <v>45</v>
      </c>
      <c r="C16" s="51">
        <v>83</v>
      </c>
      <c r="D16" s="39" t="s">
        <v>134</v>
      </c>
      <c r="E16" s="52">
        <v>83</v>
      </c>
      <c r="F16" s="40" t="s">
        <v>134</v>
      </c>
      <c r="G16" s="51">
        <v>93</v>
      </c>
      <c r="H16" s="39" t="s">
        <v>134</v>
      </c>
      <c r="I16" s="81">
        <v>85</v>
      </c>
      <c r="J16" s="41" t="s">
        <v>134</v>
      </c>
      <c r="K16" s="82">
        <v>87</v>
      </c>
      <c r="L16" s="42" t="s">
        <v>134</v>
      </c>
      <c r="M16" s="52">
        <v>75</v>
      </c>
      <c r="N16" s="40" t="s">
        <v>135</v>
      </c>
      <c r="O16" s="85">
        <v>85</v>
      </c>
      <c r="P16" s="86" t="s">
        <v>134</v>
      </c>
      <c r="Q16" s="83">
        <v>89</v>
      </c>
      <c r="R16" s="84" t="s">
        <v>134</v>
      </c>
      <c r="S16" s="53">
        <v>85</v>
      </c>
      <c r="T16" s="54" t="s">
        <v>134</v>
      </c>
      <c r="U16" s="79">
        <v>84</v>
      </c>
      <c r="V16" s="80" t="s">
        <v>134</v>
      </c>
      <c r="W16" s="55">
        <v>89</v>
      </c>
      <c r="X16" s="56" t="s">
        <v>134</v>
      </c>
      <c r="Y16" s="7">
        <f t="shared" si="0"/>
        <v>938</v>
      </c>
      <c r="Z16" s="8">
        <f t="shared" si="1"/>
        <v>85.272727272727266</v>
      </c>
      <c r="AA16" s="8">
        <f t="shared" si="2"/>
        <v>43.5</v>
      </c>
      <c r="AB16" s="8">
        <f t="shared" si="3"/>
        <v>3.9545454545454546</v>
      </c>
      <c r="AC16" s="13">
        <v>4</v>
      </c>
    </row>
    <row r="17" spans="1:29" ht="18.95" customHeight="1">
      <c r="A17" s="27">
        <v>14</v>
      </c>
      <c r="B17" s="10" t="s">
        <v>46</v>
      </c>
      <c r="C17" s="51">
        <v>80</v>
      </c>
      <c r="D17" s="39" t="s">
        <v>134</v>
      </c>
      <c r="E17" s="52">
        <v>81</v>
      </c>
      <c r="F17" s="40" t="s">
        <v>134</v>
      </c>
      <c r="G17" s="51">
        <v>80</v>
      </c>
      <c r="H17" s="39" t="s">
        <v>134</v>
      </c>
      <c r="I17" s="81">
        <v>80</v>
      </c>
      <c r="J17" s="41" t="s">
        <v>134</v>
      </c>
      <c r="K17" s="82">
        <v>77</v>
      </c>
      <c r="L17" s="42" t="s">
        <v>135</v>
      </c>
      <c r="M17" s="52">
        <v>80</v>
      </c>
      <c r="N17" s="40" t="s">
        <v>134</v>
      </c>
      <c r="O17" s="85">
        <v>81</v>
      </c>
      <c r="P17" s="86" t="s">
        <v>134</v>
      </c>
      <c r="Q17" s="83">
        <v>84</v>
      </c>
      <c r="R17" s="84" t="s">
        <v>134</v>
      </c>
      <c r="S17" s="53">
        <v>80</v>
      </c>
      <c r="T17" s="54" t="s">
        <v>134</v>
      </c>
      <c r="U17" s="79">
        <v>82</v>
      </c>
      <c r="V17" s="80" t="s">
        <v>134</v>
      </c>
      <c r="W17" s="55">
        <v>82</v>
      </c>
      <c r="X17" s="56" t="s">
        <v>134</v>
      </c>
      <c r="Y17" s="7">
        <f t="shared" si="0"/>
        <v>887</v>
      </c>
      <c r="Z17" s="8">
        <f t="shared" si="1"/>
        <v>80.63636363636364</v>
      </c>
      <c r="AA17" s="8">
        <f t="shared" si="2"/>
        <v>43.5</v>
      </c>
      <c r="AB17" s="8">
        <f t="shared" si="3"/>
        <v>3.9545454545454546</v>
      </c>
      <c r="AC17" s="13">
        <v>10</v>
      </c>
    </row>
    <row r="18" spans="1:29" ht="18.95" customHeight="1">
      <c r="A18" s="27">
        <v>15</v>
      </c>
      <c r="B18" s="10" t="s">
        <v>47</v>
      </c>
      <c r="C18" s="51">
        <v>80</v>
      </c>
      <c r="D18" s="39" t="s">
        <v>134</v>
      </c>
      <c r="E18" s="52">
        <v>80</v>
      </c>
      <c r="F18" s="40" t="s">
        <v>134</v>
      </c>
      <c r="G18" s="51">
        <v>81</v>
      </c>
      <c r="H18" s="39" t="s">
        <v>134</v>
      </c>
      <c r="I18" s="81">
        <v>76</v>
      </c>
      <c r="J18" s="41" t="s">
        <v>135</v>
      </c>
      <c r="K18" s="82">
        <v>76</v>
      </c>
      <c r="L18" s="42" t="s">
        <v>135</v>
      </c>
      <c r="M18" s="52">
        <v>76</v>
      </c>
      <c r="N18" s="40" t="s">
        <v>135</v>
      </c>
      <c r="O18" s="85">
        <v>76</v>
      </c>
      <c r="P18" s="86" t="s">
        <v>135</v>
      </c>
      <c r="Q18" s="83">
        <v>81</v>
      </c>
      <c r="R18" s="84" t="s">
        <v>134</v>
      </c>
      <c r="S18" s="53">
        <v>77</v>
      </c>
      <c r="T18" s="54" t="s">
        <v>135</v>
      </c>
      <c r="U18" s="79">
        <v>79</v>
      </c>
      <c r="V18" s="80" t="s">
        <v>135</v>
      </c>
      <c r="W18" s="55">
        <v>80</v>
      </c>
      <c r="X18" s="56" t="s">
        <v>134</v>
      </c>
      <c r="Y18" s="7">
        <f t="shared" si="0"/>
        <v>862</v>
      </c>
      <c r="Z18" s="8">
        <f t="shared" si="1"/>
        <v>78.36363636363636</v>
      </c>
      <c r="AA18" s="8">
        <f t="shared" si="2"/>
        <v>41</v>
      </c>
      <c r="AB18" s="8">
        <f t="shared" si="3"/>
        <v>3.7272727272727271</v>
      </c>
      <c r="AC18" s="13">
        <v>13</v>
      </c>
    </row>
    <row r="19" spans="1:29" ht="18.95" customHeight="1">
      <c r="A19" s="28"/>
      <c r="B19" s="29" t="s">
        <v>3</v>
      </c>
      <c r="C19" s="7">
        <f>SUM(C4:C18)</f>
        <v>1251</v>
      </c>
      <c r="D19" s="7"/>
      <c r="E19" s="7">
        <f t="shared" ref="D19:Z19" si="4">SUM(E4:E18)</f>
        <v>1214</v>
      </c>
      <c r="F19" s="7"/>
      <c r="G19" s="7">
        <f t="shared" si="4"/>
        <v>1171</v>
      </c>
      <c r="H19" s="7"/>
      <c r="I19" s="7">
        <f t="shared" si="4"/>
        <v>1222</v>
      </c>
      <c r="J19" s="7"/>
      <c r="K19" s="7">
        <f t="shared" si="4"/>
        <v>1238</v>
      </c>
      <c r="L19" s="7"/>
      <c r="M19" s="7">
        <f t="shared" si="4"/>
        <v>1216</v>
      </c>
      <c r="N19" s="7"/>
      <c r="O19" s="7">
        <f t="shared" si="4"/>
        <v>1253</v>
      </c>
      <c r="P19" s="7"/>
      <c r="Q19" s="7">
        <f t="shared" si="4"/>
        <v>1266</v>
      </c>
      <c r="R19" s="7"/>
      <c r="S19" s="7">
        <f t="shared" si="4"/>
        <v>1222</v>
      </c>
      <c r="T19" s="7"/>
      <c r="U19" s="7">
        <f t="shared" si="4"/>
        <v>1271</v>
      </c>
      <c r="V19" s="7"/>
      <c r="W19" s="7">
        <f t="shared" si="4"/>
        <v>1258</v>
      </c>
      <c r="X19" s="7"/>
      <c r="Y19" s="7"/>
      <c r="Z19" s="7">
        <f t="shared" si="4"/>
        <v>1234.7272727272727</v>
      </c>
      <c r="AA19" s="7"/>
      <c r="AB19" s="7"/>
      <c r="AC19" s="9"/>
    </row>
    <row r="20" spans="1:29" ht="18.95" customHeight="1">
      <c r="A20" s="28"/>
      <c r="B20" s="30" t="s">
        <v>4</v>
      </c>
      <c r="C20" s="8">
        <f>C19/15</f>
        <v>83.4</v>
      </c>
      <c r="D20" s="8"/>
      <c r="E20" s="8">
        <f>E19/15</f>
        <v>80.933333333333337</v>
      </c>
      <c r="F20" s="8"/>
      <c r="G20" s="8">
        <f t="shared" ref="G20:Z20" si="5">G19/15</f>
        <v>78.066666666666663</v>
      </c>
      <c r="H20" s="8"/>
      <c r="I20" s="8">
        <f t="shared" si="5"/>
        <v>81.466666666666669</v>
      </c>
      <c r="J20" s="8"/>
      <c r="K20" s="8">
        <f t="shared" si="5"/>
        <v>82.533333333333331</v>
      </c>
      <c r="L20" s="8"/>
      <c r="M20" s="8">
        <f t="shared" si="5"/>
        <v>81.066666666666663</v>
      </c>
      <c r="N20" s="8"/>
      <c r="O20" s="8">
        <f t="shared" si="5"/>
        <v>83.533333333333331</v>
      </c>
      <c r="P20" s="8"/>
      <c r="Q20" s="8">
        <f t="shared" si="5"/>
        <v>84.4</v>
      </c>
      <c r="R20" s="8"/>
      <c r="S20" s="8">
        <f t="shared" si="5"/>
        <v>81.466666666666669</v>
      </c>
      <c r="T20" s="8"/>
      <c r="U20" s="8">
        <f t="shared" si="5"/>
        <v>84.733333333333334</v>
      </c>
      <c r="V20" s="8"/>
      <c r="W20" s="8">
        <f t="shared" si="5"/>
        <v>83.86666666666666</v>
      </c>
      <c r="X20" s="8"/>
      <c r="Y20" s="8"/>
      <c r="Z20" s="8">
        <f t="shared" si="5"/>
        <v>82.315151515151513</v>
      </c>
      <c r="AA20" s="8"/>
      <c r="AB20" s="8"/>
      <c r="AC20" s="9"/>
    </row>
  </sheetData>
  <mergeCells count="16">
    <mergeCell ref="A1:AC1"/>
    <mergeCell ref="M2:N2"/>
    <mergeCell ref="O2:P2"/>
    <mergeCell ref="Q2:R2"/>
    <mergeCell ref="S2:T2"/>
    <mergeCell ref="W2:X2"/>
    <mergeCell ref="C2:D2"/>
    <mergeCell ref="E2:F2"/>
    <mergeCell ref="G2:H2"/>
    <mergeCell ref="I2:J2"/>
    <mergeCell ref="K2:L2"/>
    <mergeCell ref="U2:V2"/>
    <mergeCell ref="A2:A3"/>
    <mergeCell ref="B2:B3"/>
    <mergeCell ref="Z2:Z3"/>
    <mergeCell ref="AA2:AA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25"/>
  <sheetViews>
    <sheetView tabSelected="1" workbookViewId="0">
      <selection activeCell="Y24" sqref="Y24"/>
    </sheetView>
  </sheetViews>
  <sheetFormatPr defaultRowHeight="21.75"/>
  <cols>
    <col min="1" max="1" width="4.42578125" customWidth="1"/>
    <col min="2" max="2" width="18" customWidth="1"/>
    <col min="3" max="29" width="4.42578125" customWidth="1"/>
  </cols>
  <sheetData>
    <row r="1" spans="1:29" ht="25.5">
      <c r="A1" s="99" t="s">
        <v>107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ht="17.100000000000001" customHeight="1">
      <c r="A2" s="100" t="s">
        <v>0</v>
      </c>
      <c r="B2" s="100" t="s">
        <v>1</v>
      </c>
      <c r="C2" s="102" t="s">
        <v>5</v>
      </c>
      <c r="D2" s="103"/>
      <c r="E2" s="104" t="s">
        <v>6</v>
      </c>
      <c r="F2" s="103"/>
      <c r="G2" s="104" t="s">
        <v>7</v>
      </c>
      <c r="H2" s="103"/>
      <c r="I2" s="104" t="s">
        <v>8</v>
      </c>
      <c r="J2" s="103"/>
      <c r="K2" s="104" t="s">
        <v>16</v>
      </c>
      <c r="L2" s="103"/>
      <c r="M2" s="104" t="s">
        <v>11</v>
      </c>
      <c r="N2" s="103"/>
      <c r="O2" s="104" t="s">
        <v>12</v>
      </c>
      <c r="P2" s="103"/>
      <c r="Q2" s="104" t="s">
        <v>9</v>
      </c>
      <c r="R2" s="103"/>
      <c r="S2" s="104" t="s">
        <v>10</v>
      </c>
      <c r="T2" s="103"/>
      <c r="U2" s="104" t="s">
        <v>111</v>
      </c>
      <c r="V2" s="103"/>
      <c r="W2" s="104" t="s">
        <v>69</v>
      </c>
      <c r="X2" s="103"/>
      <c r="Y2" s="14" t="s">
        <v>3</v>
      </c>
      <c r="Z2" s="105" t="s">
        <v>13</v>
      </c>
      <c r="AA2" s="105" t="s">
        <v>3</v>
      </c>
      <c r="AB2" s="15" t="s">
        <v>2</v>
      </c>
      <c r="AC2" s="16" t="s">
        <v>15</v>
      </c>
    </row>
    <row r="3" spans="1:29" ht="17.100000000000001" customHeight="1">
      <c r="A3" s="101"/>
      <c r="B3" s="101"/>
      <c r="C3" s="17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8">
        <v>100</v>
      </c>
      <c r="X3" s="18" t="s">
        <v>2</v>
      </c>
      <c r="Y3" s="14">
        <v>1100</v>
      </c>
      <c r="Z3" s="106"/>
      <c r="AA3" s="106"/>
      <c r="AB3" s="20" t="s">
        <v>4</v>
      </c>
      <c r="AC3" s="20" t="s">
        <v>14</v>
      </c>
    </row>
    <row r="4" spans="1:29" ht="17.100000000000001" customHeight="1">
      <c r="A4" s="21">
        <v>1</v>
      </c>
      <c r="B4" s="10" t="s">
        <v>26</v>
      </c>
      <c r="C4" s="87">
        <v>90</v>
      </c>
      <c r="D4" s="87" t="s">
        <v>134</v>
      </c>
      <c r="E4" s="88">
        <v>78</v>
      </c>
      <c r="F4" s="88" t="s">
        <v>135</v>
      </c>
      <c r="G4" s="89">
        <v>94</v>
      </c>
      <c r="H4" s="89" t="s">
        <v>134</v>
      </c>
      <c r="I4" s="90">
        <v>81</v>
      </c>
      <c r="J4" s="90" t="s">
        <v>134</v>
      </c>
      <c r="K4" s="91">
        <v>81</v>
      </c>
      <c r="L4" s="91" t="s">
        <v>134</v>
      </c>
      <c r="M4" s="92">
        <v>88</v>
      </c>
      <c r="N4" s="92" t="s">
        <v>134</v>
      </c>
      <c r="O4" s="93">
        <v>82</v>
      </c>
      <c r="P4" s="93" t="s">
        <v>134</v>
      </c>
      <c r="Q4" s="94">
        <v>87</v>
      </c>
      <c r="R4" s="95" t="s">
        <v>134</v>
      </c>
      <c r="S4" s="96">
        <v>80</v>
      </c>
      <c r="T4" s="96" t="s">
        <v>134</v>
      </c>
      <c r="U4" s="97">
        <v>86</v>
      </c>
      <c r="V4" s="97" t="s">
        <v>134</v>
      </c>
      <c r="W4" s="98">
        <v>84</v>
      </c>
      <c r="X4" s="98" t="s">
        <v>134</v>
      </c>
      <c r="Y4" s="7">
        <f>C4+E4+G4+I4+K4+M4+O4+Q4+S4+U4+W4</f>
        <v>931</v>
      </c>
      <c r="Z4" s="8">
        <f>Y4/11</f>
        <v>84.63636363636364</v>
      </c>
      <c r="AA4" s="8">
        <f>D4+F4+H4+J4+L4+N4+P4+R4+T4+V4+X4</f>
        <v>43.5</v>
      </c>
      <c r="AB4" s="8">
        <f>AA4/11</f>
        <v>3.9545454545454546</v>
      </c>
      <c r="AC4" s="13">
        <v>11</v>
      </c>
    </row>
    <row r="5" spans="1:29" ht="17.100000000000001" customHeight="1">
      <c r="A5" s="22">
        <v>2</v>
      </c>
      <c r="B5" s="10" t="s">
        <v>19</v>
      </c>
      <c r="C5" s="87">
        <v>86</v>
      </c>
      <c r="D5" s="87" t="s">
        <v>134</v>
      </c>
      <c r="E5" s="88">
        <v>81</v>
      </c>
      <c r="F5" s="88" t="s">
        <v>134</v>
      </c>
      <c r="G5" s="89">
        <v>88</v>
      </c>
      <c r="H5" s="89" t="s">
        <v>134</v>
      </c>
      <c r="I5" s="90">
        <v>84</v>
      </c>
      <c r="J5" s="90" t="s">
        <v>134</v>
      </c>
      <c r="K5" s="91">
        <v>84</v>
      </c>
      <c r="L5" s="91" t="s">
        <v>134</v>
      </c>
      <c r="M5" s="92">
        <v>85</v>
      </c>
      <c r="N5" s="92" t="s">
        <v>134</v>
      </c>
      <c r="O5" s="93">
        <v>83</v>
      </c>
      <c r="P5" s="93" t="s">
        <v>134</v>
      </c>
      <c r="Q5" s="94">
        <v>87</v>
      </c>
      <c r="R5" s="95" t="s">
        <v>134</v>
      </c>
      <c r="S5" s="96">
        <v>81</v>
      </c>
      <c r="T5" s="96" t="s">
        <v>134</v>
      </c>
      <c r="U5" s="97">
        <v>84</v>
      </c>
      <c r="V5" s="97" t="s">
        <v>134</v>
      </c>
      <c r="W5" s="98">
        <v>86</v>
      </c>
      <c r="X5" s="98" t="s">
        <v>134</v>
      </c>
      <c r="Y5" s="7">
        <f t="shared" ref="Y5:Y23" si="0">C5+E5+G5+I5+K5+M5+O5+Q5+S5+U5+W5</f>
        <v>929</v>
      </c>
      <c r="Z5" s="8">
        <f t="shared" ref="Z5:Z23" si="1">Y5/11</f>
        <v>84.454545454545453</v>
      </c>
      <c r="AA5" s="8">
        <f t="shared" ref="AA5:AA23" si="2">D5+F5+H5+J5+L5+N5+P5+R5+T5+V5+X5</f>
        <v>44</v>
      </c>
      <c r="AB5" s="8">
        <f t="shared" ref="AB5:AB23" si="3">AA5/11</f>
        <v>4</v>
      </c>
      <c r="AC5" s="13">
        <v>12</v>
      </c>
    </row>
    <row r="6" spans="1:29" ht="17.100000000000001" customHeight="1">
      <c r="A6" s="22">
        <v>3</v>
      </c>
      <c r="B6" s="10" t="s">
        <v>20</v>
      </c>
      <c r="C6" s="87">
        <v>79</v>
      </c>
      <c r="D6" s="87" t="s">
        <v>135</v>
      </c>
      <c r="E6" s="88">
        <v>72</v>
      </c>
      <c r="F6" s="88" t="s">
        <v>136</v>
      </c>
      <c r="G6" s="89">
        <v>75</v>
      </c>
      <c r="H6" s="89" t="s">
        <v>135</v>
      </c>
      <c r="I6" s="90">
        <v>75</v>
      </c>
      <c r="J6" s="90" t="s">
        <v>135</v>
      </c>
      <c r="K6" s="91">
        <v>70</v>
      </c>
      <c r="L6" s="91" t="s">
        <v>136</v>
      </c>
      <c r="M6" s="92">
        <v>83</v>
      </c>
      <c r="N6" s="92" t="s">
        <v>134</v>
      </c>
      <c r="O6" s="93">
        <v>75</v>
      </c>
      <c r="P6" s="93" t="s">
        <v>135</v>
      </c>
      <c r="Q6" s="94">
        <v>78</v>
      </c>
      <c r="R6" s="95" t="s">
        <v>135</v>
      </c>
      <c r="S6" s="96">
        <v>70</v>
      </c>
      <c r="T6" s="96" t="s">
        <v>136</v>
      </c>
      <c r="U6" s="97">
        <v>79</v>
      </c>
      <c r="V6" s="97" t="s">
        <v>135</v>
      </c>
      <c r="W6" s="98">
        <v>71</v>
      </c>
      <c r="X6" s="98" t="s">
        <v>136</v>
      </c>
      <c r="Y6" s="7">
        <f t="shared" si="0"/>
        <v>827</v>
      </c>
      <c r="Z6" s="8">
        <f t="shared" si="1"/>
        <v>75.181818181818187</v>
      </c>
      <c r="AA6" s="8">
        <f t="shared" si="2"/>
        <v>37</v>
      </c>
      <c r="AB6" s="8">
        <f t="shared" si="3"/>
        <v>3.3636363636363638</v>
      </c>
      <c r="AC6" s="13">
        <v>19</v>
      </c>
    </row>
    <row r="7" spans="1:29" ht="17.100000000000001" customHeight="1">
      <c r="A7" s="22">
        <v>4</v>
      </c>
      <c r="B7" s="10" t="s">
        <v>21</v>
      </c>
      <c r="C7" s="87">
        <v>79</v>
      </c>
      <c r="D7" s="87" t="s">
        <v>135</v>
      </c>
      <c r="E7" s="88">
        <v>73</v>
      </c>
      <c r="F7" s="88" t="s">
        <v>136</v>
      </c>
      <c r="G7" s="89">
        <v>65</v>
      </c>
      <c r="H7" s="89" t="s">
        <v>137</v>
      </c>
      <c r="I7" s="90">
        <v>75</v>
      </c>
      <c r="J7" s="90" t="s">
        <v>135</v>
      </c>
      <c r="K7" s="91">
        <v>73</v>
      </c>
      <c r="L7" s="91" t="s">
        <v>136</v>
      </c>
      <c r="M7" s="92">
        <v>76</v>
      </c>
      <c r="N7" s="92" t="s">
        <v>135</v>
      </c>
      <c r="O7" s="93">
        <v>75</v>
      </c>
      <c r="P7" s="93" t="s">
        <v>135</v>
      </c>
      <c r="Q7" s="94">
        <v>78</v>
      </c>
      <c r="R7" s="95" t="s">
        <v>135</v>
      </c>
      <c r="S7" s="96">
        <v>73</v>
      </c>
      <c r="T7" s="96" t="s">
        <v>136</v>
      </c>
      <c r="U7" s="97">
        <v>79</v>
      </c>
      <c r="V7" s="97" t="s">
        <v>135</v>
      </c>
      <c r="W7" s="98">
        <v>73</v>
      </c>
      <c r="X7" s="98" t="s">
        <v>136</v>
      </c>
      <c r="Y7" s="7">
        <f t="shared" si="0"/>
        <v>819</v>
      </c>
      <c r="Z7" s="8">
        <f t="shared" si="1"/>
        <v>74.454545454545453</v>
      </c>
      <c r="AA7" s="8">
        <f t="shared" si="2"/>
        <v>35.5</v>
      </c>
      <c r="AB7" s="8">
        <f t="shared" si="3"/>
        <v>3.2272727272727271</v>
      </c>
      <c r="AC7" s="13">
        <v>20</v>
      </c>
    </row>
    <row r="8" spans="1:29" ht="17.100000000000001" customHeight="1">
      <c r="A8" s="22">
        <v>5</v>
      </c>
      <c r="B8" s="10" t="s">
        <v>22</v>
      </c>
      <c r="C8" s="87">
        <v>89</v>
      </c>
      <c r="D8" s="87" t="s">
        <v>134</v>
      </c>
      <c r="E8" s="88">
        <v>73</v>
      </c>
      <c r="F8" s="88" t="s">
        <v>136</v>
      </c>
      <c r="G8" s="89">
        <v>75</v>
      </c>
      <c r="H8" s="89" t="s">
        <v>135</v>
      </c>
      <c r="I8" s="90">
        <v>82</v>
      </c>
      <c r="J8" s="90" t="s">
        <v>134</v>
      </c>
      <c r="K8" s="91">
        <v>83</v>
      </c>
      <c r="L8" s="91" t="s">
        <v>134</v>
      </c>
      <c r="M8" s="92">
        <v>84</v>
      </c>
      <c r="N8" s="92" t="s">
        <v>134</v>
      </c>
      <c r="O8" s="93">
        <v>80</v>
      </c>
      <c r="P8" s="93" t="s">
        <v>134</v>
      </c>
      <c r="Q8" s="94">
        <v>80</v>
      </c>
      <c r="R8" s="95" t="s">
        <v>134</v>
      </c>
      <c r="S8" s="96">
        <v>80</v>
      </c>
      <c r="T8" s="96" t="s">
        <v>134</v>
      </c>
      <c r="U8" s="97">
        <v>85</v>
      </c>
      <c r="V8" s="97" t="s">
        <v>134</v>
      </c>
      <c r="W8" s="98">
        <v>83</v>
      </c>
      <c r="X8" s="98" t="s">
        <v>134</v>
      </c>
      <c r="Y8" s="7">
        <f t="shared" si="0"/>
        <v>894</v>
      </c>
      <c r="Z8" s="8">
        <f t="shared" si="1"/>
        <v>81.272727272727266</v>
      </c>
      <c r="AA8" s="8">
        <f t="shared" si="2"/>
        <v>42.5</v>
      </c>
      <c r="AB8" s="8">
        <f t="shared" si="3"/>
        <v>3.8636363636363638</v>
      </c>
      <c r="AC8" s="13">
        <v>16</v>
      </c>
    </row>
    <row r="9" spans="1:29" ht="17.100000000000001" customHeight="1">
      <c r="A9" s="22">
        <v>6</v>
      </c>
      <c r="B9" s="10" t="s">
        <v>23</v>
      </c>
      <c r="C9" s="87">
        <v>95</v>
      </c>
      <c r="D9" s="87" t="s">
        <v>134</v>
      </c>
      <c r="E9" s="88">
        <v>82</v>
      </c>
      <c r="F9" s="88" t="s">
        <v>134</v>
      </c>
      <c r="G9" s="89">
        <v>87</v>
      </c>
      <c r="H9" s="89" t="s">
        <v>134</v>
      </c>
      <c r="I9" s="90">
        <v>84</v>
      </c>
      <c r="J9" s="90" t="s">
        <v>134</v>
      </c>
      <c r="K9" s="91">
        <v>86</v>
      </c>
      <c r="L9" s="91" t="s">
        <v>134</v>
      </c>
      <c r="M9" s="92">
        <v>88</v>
      </c>
      <c r="N9" s="92" t="s">
        <v>134</v>
      </c>
      <c r="O9" s="93">
        <v>85</v>
      </c>
      <c r="P9" s="93" t="s">
        <v>134</v>
      </c>
      <c r="Q9" s="94">
        <v>90</v>
      </c>
      <c r="R9" s="95" t="s">
        <v>134</v>
      </c>
      <c r="S9" s="96">
        <v>86</v>
      </c>
      <c r="T9" s="96" t="s">
        <v>134</v>
      </c>
      <c r="U9" s="97">
        <v>92</v>
      </c>
      <c r="V9" s="97" t="s">
        <v>134</v>
      </c>
      <c r="W9" s="98">
        <v>86</v>
      </c>
      <c r="X9" s="98" t="s">
        <v>134</v>
      </c>
      <c r="Y9" s="7">
        <f t="shared" si="0"/>
        <v>961</v>
      </c>
      <c r="Z9" s="8">
        <f t="shared" si="1"/>
        <v>87.36363636363636</v>
      </c>
      <c r="AA9" s="8">
        <f t="shared" si="2"/>
        <v>44</v>
      </c>
      <c r="AB9" s="8">
        <f t="shared" si="3"/>
        <v>4</v>
      </c>
      <c r="AC9" s="13">
        <v>6</v>
      </c>
    </row>
    <row r="10" spans="1:29" ht="17.100000000000001" customHeight="1">
      <c r="A10" s="22">
        <v>7</v>
      </c>
      <c r="B10" s="10" t="s">
        <v>141</v>
      </c>
      <c r="C10" s="87">
        <v>90</v>
      </c>
      <c r="D10" s="87" t="s">
        <v>134</v>
      </c>
      <c r="E10" s="88">
        <v>77</v>
      </c>
      <c r="F10" s="88" t="s">
        <v>135</v>
      </c>
      <c r="G10" s="89">
        <v>87</v>
      </c>
      <c r="H10" s="89" t="s">
        <v>134</v>
      </c>
      <c r="I10" s="90">
        <v>78</v>
      </c>
      <c r="J10" s="90" t="s">
        <v>135</v>
      </c>
      <c r="K10" s="91">
        <v>78</v>
      </c>
      <c r="L10" s="91" t="s">
        <v>135</v>
      </c>
      <c r="M10" s="92">
        <v>89</v>
      </c>
      <c r="N10" s="92" t="s">
        <v>134</v>
      </c>
      <c r="O10" s="93">
        <v>80</v>
      </c>
      <c r="P10" s="93" t="s">
        <v>134</v>
      </c>
      <c r="Q10" s="94">
        <v>85</v>
      </c>
      <c r="R10" s="95" t="s">
        <v>134</v>
      </c>
      <c r="S10" s="96">
        <v>78</v>
      </c>
      <c r="T10" s="96" t="s">
        <v>135</v>
      </c>
      <c r="U10" s="97">
        <v>85</v>
      </c>
      <c r="V10" s="97" t="s">
        <v>134</v>
      </c>
      <c r="W10" s="98">
        <v>78</v>
      </c>
      <c r="X10" s="98" t="s">
        <v>135</v>
      </c>
      <c r="Y10" s="7">
        <f t="shared" si="0"/>
        <v>905</v>
      </c>
      <c r="Z10" s="8">
        <f t="shared" si="1"/>
        <v>82.272727272727266</v>
      </c>
      <c r="AA10" s="8">
        <f t="shared" si="2"/>
        <v>41.5</v>
      </c>
      <c r="AB10" s="8">
        <f t="shared" si="3"/>
        <v>3.7727272727272729</v>
      </c>
      <c r="AC10" s="13">
        <v>15</v>
      </c>
    </row>
    <row r="11" spans="1:29" ht="17.100000000000001" customHeight="1">
      <c r="A11" s="22">
        <v>8</v>
      </c>
      <c r="B11" s="10" t="s">
        <v>24</v>
      </c>
      <c r="C11" s="87">
        <v>88</v>
      </c>
      <c r="D11" s="87" t="s">
        <v>134</v>
      </c>
      <c r="E11" s="88">
        <v>72</v>
      </c>
      <c r="F11" s="88" t="s">
        <v>136</v>
      </c>
      <c r="G11" s="89">
        <v>70</v>
      </c>
      <c r="H11" s="89" t="s">
        <v>136</v>
      </c>
      <c r="I11" s="90">
        <v>77</v>
      </c>
      <c r="J11" s="90" t="s">
        <v>135</v>
      </c>
      <c r="K11" s="91">
        <v>75</v>
      </c>
      <c r="L11" s="91" t="s">
        <v>135</v>
      </c>
      <c r="M11" s="92">
        <v>83</v>
      </c>
      <c r="N11" s="92" t="s">
        <v>134</v>
      </c>
      <c r="O11" s="93">
        <v>77</v>
      </c>
      <c r="P11" s="93" t="s">
        <v>135</v>
      </c>
      <c r="Q11" s="94">
        <v>76</v>
      </c>
      <c r="R11" s="95" t="s">
        <v>135</v>
      </c>
      <c r="S11" s="96">
        <v>73</v>
      </c>
      <c r="T11" s="96" t="s">
        <v>136</v>
      </c>
      <c r="U11" s="97">
        <v>83</v>
      </c>
      <c r="V11" s="97" t="s">
        <v>134</v>
      </c>
      <c r="W11" s="98">
        <v>77</v>
      </c>
      <c r="X11" s="98" t="s">
        <v>135</v>
      </c>
      <c r="Y11" s="7">
        <f t="shared" si="0"/>
        <v>851</v>
      </c>
      <c r="Z11" s="8">
        <f t="shared" si="1"/>
        <v>77.36363636363636</v>
      </c>
      <c r="AA11" s="8">
        <f t="shared" si="2"/>
        <v>38.5</v>
      </c>
      <c r="AB11" s="8">
        <f t="shared" si="3"/>
        <v>3.5</v>
      </c>
      <c r="AC11" s="13">
        <v>17</v>
      </c>
    </row>
    <row r="12" spans="1:29" ht="17.100000000000001" customHeight="1">
      <c r="A12" s="22">
        <v>9</v>
      </c>
      <c r="B12" s="10" t="s">
        <v>25</v>
      </c>
      <c r="C12" s="87">
        <v>91</v>
      </c>
      <c r="D12" s="87" t="s">
        <v>134</v>
      </c>
      <c r="E12" s="88">
        <v>82</v>
      </c>
      <c r="F12" s="88" t="s">
        <v>134</v>
      </c>
      <c r="G12" s="89">
        <v>81</v>
      </c>
      <c r="H12" s="89" t="s">
        <v>134</v>
      </c>
      <c r="I12" s="90">
        <v>87</v>
      </c>
      <c r="J12" s="90" t="s">
        <v>134</v>
      </c>
      <c r="K12" s="91">
        <v>84</v>
      </c>
      <c r="L12" s="91" t="s">
        <v>134</v>
      </c>
      <c r="M12" s="92">
        <v>80</v>
      </c>
      <c r="N12" s="92" t="s">
        <v>134</v>
      </c>
      <c r="O12" s="93">
        <v>84</v>
      </c>
      <c r="P12" s="93" t="s">
        <v>134</v>
      </c>
      <c r="Q12" s="94">
        <v>86</v>
      </c>
      <c r="R12" s="95" t="s">
        <v>134</v>
      </c>
      <c r="S12" s="96">
        <v>81</v>
      </c>
      <c r="T12" s="96" t="s">
        <v>134</v>
      </c>
      <c r="U12" s="97">
        <v>87</v>
      </c>
      <c r="V12" s="97" t="s">
        <v>134</v>
      </c>
      <c r="W12" s="98">
        <v>91</v>
      </c>
      <c r="X12" s="98" t="s">
        <v>134</v>
      </c>
      <c r="Y12" s="7">
        <f t="shared" si="0"/>
        <v>934</v>
      </c>
      <c r="Z12" s="8">
        <f t="shared" si="1"/>
        <v>84.909090909090907</v>
      </c>
      <c r="AA12" s="8">
        <f t="shared" si="2"/>
        <v>44</v>
      </c>
      <c r="AB12" s="8">
        <f t="shared" si="3"/>
        <v>4</v>
      </c>
      <c r="AC12" s="13">
        <v>10</v>
      </c>
    </row>
    <row r="13" spans="1:29" ht="17.100000000000001" customHeight="1">
      <c r="A13" s="22">
        <v>10</v>
      </c>
      <c r="B13" s="10" t="s">
        <v>27</v>
      </c>
      <c r="C13" s="87">
        <v>95</v>
      </c>
      <c r="D13" s="87" t="s">
        <v>134</v>
      </c>
      <c r="E13" s="88">
        <v>83</v>
      </c>
      <c r="F13" s="88" t="s">
        <v>134</v>
      </c>
      <c r="G13" s="89">
        <v>80</v>
      </c>
      <c r="H13" s="89" t="s">
        <v>134</v>
      </c>
      <c r="I13" s="90">
        <v>83</v>
      </c>
      <c r="J13" s="90" t="s">
        <v>134</v>
      </c>
      <c r="K13" s="91">
        <v>85</v>
      </c>
      <c r="L13" s="91" t="s">
        <v>134</v>
      </c>
      <c r="M13" s="92">
        <v>85</v>
      </c>
      <c r="N13" s="92" t="s">
        <v>134</v>
      </c>
      <c r="O13" s="93">
        <v>92</v>
      </c>
      <c r="P13" s="93" t="s">
        <v>134</v>
      </c>
      <c r="Q13" s="94">
        <v>90</v>
      </c>
      <c r="R13" s="95" t="s">
        <v>134</v>
      </c>
      <c r="S13" s="96">
        <v>83</v>
      </c>
      <c r="T13" s="96" t="s">
        <v>134</v>
      </c>
      <c r="U13" s="97">
        <v>94</v>
      </c>
      <c r="V13" s="97" t="s">
        <v>134</v>
      </c>
      <c r="W13" s="98">
        <v>88</v>
      </c>
      <c r="X13" s="98" t="s">
        <v>134</v>
      </c>
      <c r="Y13" s="7">
        <f t="shared" si="0"/>
        <v>958</v>
      </c>
      <c r="Z13" s="8">
        <f t="shared" si="1"/>
        <v>87.090909090909093</v>
      </c>
      <c r="AA13" s="8">
        <f t="shared" si="2"/>
        <v>44</v>
      </c>
      <c r="AB13" s="8">
        <f t="shared" si="3"/>
        <v>4</v>
      </c>
      <c r="AC13" s="13">
        <v>7</v>
      </c>
    </row>
    <row r="14" spans="1:29" ht="17.100000000000001" customHeight="1">
      <c r="A14" s="22">
        <v>11</v>
      </c>
      <c r="B14" s="10" t="s">
        <v>28</v>
      </c>
      <c r="C14" s="87">
        <v>91</v>
      </c>
      <c r="D14" s="87" t="s">
        <v>134</v>
      </c>
      <c r="E14" s="88">
        <v>84</v>
      </c>
      <c r="F14" s="88" t="s">
        <v>134</v>
      </c>
      <c r="G14" s="89">
        <v>84</v>
      </c>
      <c r="H14" s="89" t="s">
        <v>134</v>
      </c>
      <c r="I14" s="90">
        <v>84</v>
      </c>
      <c r="J14" s="90" t="s">
        <v>134</v>
      </c>
      <c r="K14" s="91">
        <v>84</v>
      </c>
      <c r="L14" s="91" t="s">
        <v>134</v>
      </c>
      <c r="M14" s="92">
        <v>89</v>
      </c>
      <c r="N14" s="92" t="s">
        <v>134</v>
      </c>
      <c r="O14" s="93">
        <v>84</v>
      </c>
      <c r="P14" s="93" t="s">
        <v>134</v>
      </c>
      <c r="Q14" s="94">
        <v>90</v>
      </c>
      <c r="R14" s="95" t="s">
        <v>134</v>
      </c>
      <c r="S14" s="96">
        <v>83</v>
      </c>
      <c r="T14" s="96" t="s">
        <v>134</v>
      </c>
      <c r="U14" s="97">
        <v>87</v>
      </c>
      <c r="V14" s="97" t="s">
        <v>134</v>
      </c>
      <c r="W14" s="98">
        <v>90</v>
      </c>
      <c r="X14" s="98" t="s">
        <v>134</v>
      </c>
      <c r="Y14" s="7">
        <f t="shared" si="0"/>
        <v>950</v>
      </c>
      <c r="Z14" s="8">
        <f t="shared" si="1"/>
        <v>86.36363636363636</v>
      </c>
      <c r="AA14" s="8">
        <f t="shared" si="2"/>
        <v>44</v>
      </c>
      <c r="AB14" s="8">
        <f t="shared" si="3"/>
        <v>4</v>
      </c>
      <c r="AC14" s="13">
        <v>8</v>
      </c>
    </row>
    <row r="15" spans="1:29" ht="17.100000000000001" customHeight="1">
      <c r="A15" s="22">
        <v>12</v>
      </c>
      <c r="B15" s="10" t="s">
        <v>29</v>
      </c>
      <c r="C15" s="87">
        <v>93</v>
      </c>
      <c r="D15" s="87" t="s">
        <v>134</v>
      </c>
      <c r="E15" s="88">
        <v>76</v>
      </c>
      <c r="F15" s="88" t="s">
        <v>135</v>
      </c>
      <c r="G15" s="89">
        <v>75</v>
      </c>
      <c r="H15" s="89" t="s">
        <v>135</v>
      </c>
      <c r="I15" s="90">
        <v>82</v>
      </c>
      <c r="J15" s="90" t="s">
        <v>134</v>
      </c>
      <c r="K15" s="91">
        <v>82</v>
      </c>
      <c r="L15" s="91" t="s">
        <v>134</v>
      </c>
      <c r="M15" s="92">
        <v>84</v>
      </c>
      <c r="N15" s="92" t="s">
        <v>134</v>
      </c>
      <c r="O15" s="93">
        <v>85</v>
      </c>
      <c r="P15" s="93" t="s">
        <v>134</v>
      </c>
      <c r="Q15" s="94">
        <v>88</v>
      </c>
      <c r="R15" s="95" t="s">
        <v>134</v>
      </c>
      <c r="S15" s="96">
        <v>82</v>
      </c>
      <c r="T15" s="96" t="s">
        <v>134</v>
      </c>
      <c r="U15" s="97">
        <v>90</v>
      </c>
      <c r="V15" s="97" t="s">
        <v>134</v>
      </c>
      <c r="W15" s="98">
        <v>90</v>
      </c>
      <c r="X15" s="98" t="s">
        <v>134</v>
      </c>
      <c r="Y15" s="7">
        <f t="shared" si="0"/>
        <v>927</v>
      </c>
      <c r="Z15" s="8">
        <f t="shared" si="1"/>
        <v>84.272727272727266</v>
      </c>
      <c r="AA15" s="8">
        <f t="shared" si="2"/>
        <v>43</v>
      </c>
      <c r="AB15" s="8">
        <f t="shared" si="3"/>
        <v>3.9090909090909092</v>
      </c>
      <c r="AC15" s="13">
        <v>14</v>
      </c>
    </row>
    <row r="16" spans="1:29" ht="17.100000000000001" customHeight="1">
      <c r="A16" s="22">
        <v>13</v>
      </c>
      <c r="B16" s="10" t="s">
        <v>30</v>
      </c>
      <c r="C16" s="87">
        <v>96</v>
      </c>
      <c r="D16" s="87" t="s">
        <v>134</v>
      </c>
      <c r="E16" s="88">
        <v>91</v>
      </c>
      <c r="F16" s="88" t="s">
        <v>134</v>
      </c>
      <c r="G16" s="89">
        <v>87</v>
      </c>
      <c r="H16" s="89" t="s">
        <v>134</v>
      </c>
      <c r="I16" s="90">
        <v>90</v>
      </c>
      <c r="J16" s="90" t="s">
        <v>134</v>
      </c>
      <c r="K16" s="91">
        <v>87</v>
      </c>
      <c r="L16" s="91" t="s">
        <v>134</v>
      </c>
      <c r="M16" s="92">
        <v>92</v>
      </c>
      <c r="N16" s="92" t="s">
        <v>134</v>
      </c>
      <c r="O16" s="93">
        <v>94</v>
      </c>
      <c r="P16" s="93" t="s">
        <v>134</v>
      </c>
      <c r="Q16" s="94">
        <v>91</v>
      </c>
      <c r="R16" s="95" t="s">
        <v>134</v>
      </c>
      <c r="S16" s="96">
        <v>90</v>
      </c>
      <c r="T16" s="96" t="s">
        <v>134</v>
      </c>
      <c r="U16" s="97">
        <v>93</v>
      </c>
      <c r="V16" s="97" t="s">
        <v>134</v>
      </c>
      <c r="W16" s="98">
        <v>94</v>
      </c>
      <c r="X16" s="98" t="s">
        <v>134</v>
      </c>
      <c r="Y16" s="7">
        <f t="shared" si="0"/>
        <v>1005</v>
      </c>
      <c r="Z16" s="8">
        <f t="shared" si="1"/>
        <v>91.36363636363636</v>
      </c>
      <c r="AA16" s="8">
        <f t="shared" si="2"/>
        <v>44</v>
      </c>
      <c r="AB16" s="8">
        <f t="shared" si="3"/>
        <v>4</v>
      </c>
      <c r="AC16" s="13">
        <v>2</v>
      </c>
    </row>
    <row r="17" spans="1:29" ht="17.100000000000001" customHeight="1">
      <c r="A17" s="22">
        <v>14</v>
      </c>
      <c r="B17" s="10" t="s">
        <v>31</v>
      </c>
      <c r="C17" s="87">
        <v>97</v>
      </c>
      <c r="D17" s="87" t="s">
        <v>134</v>
      </c>
      <c r="E17" s="88">
        <v>85</v>
      </c>
      <c r="F17" s="88" t="s">
        <v>134</v>
      </c>
      <c r="G17" s="89">
        <v>92</v>
      </c>
      <c r="H17" s="89" t="s">
        <v>134</v>
      </c>
      <c r="I17" s="90">
        <v>83</v>
      </c>
      <c r="J17" s="90" t="s">
        <v>134</v>
      </c>
      <c r="K17" s="91">
        <v>84</v>
      </c>
      <c r="L17" s="91" t="s">
        <v>134</v>
      </c>
      <c r="M17" s="92">
        <v>88</v>
      </c>
      <c r="N17" s="92" t="s">
        <v>134</v>
      </c>
      <c r="O17" s="93">
        <v>86</v>
      </c>
      <c r="P17" s="93" t="s">
        <v>134</v>
      </c>
      <c r="Q17" s="94">
        <v>88</v>
      </c>
      <c r="R17" s="95" t="s">
        <v>134</v>
      </c>
      <c r="S17" s="96">
        <v>83</v>
      </c>
      <c r="T17" s="96" t="s">
        <v>134</v>
      </c>
      <c r="U17" s="97">
        <v>91</v>
      </c>
      <c r="V17" s="97" t="s">
        <v>134</v>
      </c>
      <c r="W17" s="98">
        <v>91</v>
      </c>
      <c r="X17" s="98" t="s">
        <v>134</v>
      </c>
      <c r="Y17" s="7">
        <f t="shared" si="0"/>
        <v>968</v>
      </c>
      <c r="Z17" s="8">
        <f t="shared" si="1"/>
        <v>88</v>
      </c>
      <c r="AA17" s="8">
        <f t="shared" si="2"/>
        <v>44</v>
      </c>
      <c r="AB17" s="8">
        <f t="shared" si="3"/>
        <v>4</v>
      </c>
      <c r="AC17" s="13">
        <v>5</v>
      </c>
    </row>
    <row r="18" spans="1:29" ht="17.100000000000001" customHeight="1">
      <c r="A18" s="22">
        <v>15</v>
      </c>
      <c r="B18" s="10" t="s">
        <v>49</v>
      </c>
      <c r="C18" s="87">
        <v>84</v>
      </c>
      <c r="D18" s="87" t="s">
        <v>134</v>
      </c>
      <c r="E18" s="88">
        <v>74</v>
      </c>
      <c r="F18" s="88" t="s">
        <v>136</v>
      </c>
      <c r="G18" s="89">
        <v>61</v>
      </c>
      <c r="H18" s="89" t="s">
        <v>140</v>
      </c>
      <c r="I18" s="90">
        <v>75</v>
      </c>
      <c r="J18" s="90" t="s">
        <v>135</v>
      </c>
      <c r="K18" s="91">
        <v>75</v>
      </c>
      <c r="L18" s="91" t="s">
        <v>135</v>
      </c>
      <c r="M18" s="92">
        <v>76</v>
      </c>
      <c r="N18" s="92" t="s">
        <v>135</v>
      </c>
      <c r="O18" s="93">
        <v>80</v>
      </c>
      <c r="P18" s="93" t="s">
        <v>134</v>
      </c>
      <c r="Q18" s="94">
        <v>83</v>
      </c>
      <c r="R18" s="95" t="s">
        <v>134</v>
      </c>
      <c r="S18" s="96">
        <v>75</v>
      </c>
      <c r="T18" s="96" t="s">
        <v>135</v>
      </c>
      <c r="U18" s="97">
        <v>86</v>
      </c>
      <c r="V18" s="97" t="s">
        <v>134</v>
      </c>
      <c r="W18" s="98">
        <v>77</v>
      </c>
      <c r="X18" s="98" t="s">
        <v>135</v>
      </c>
      <c r="Y18" s="7">
        <f t="shared" si="0"/>
        <v>846</v>
      </c>
      <c r="Z18" s="8">
        <f t="shared" si="1"/>
        <v>76.909090909090907</v>
      </c>
      <c r="AA18" s="8">
        <f t="shared" si="2"/>
        <v>38.5</v>
      </c>
      <c r="AB18" s="8">
        <f t="shared" si="3"/>
        <v>3.5</v>
      </c>
      <c r="AC18" s="13">
        <v>18</v>
      </c>
    </row>
    <row r="19" spans="1:29" ht="17.100000000000001" customHeight="1">
      <c r="A19" s="22">
        <v>16</v>
      </c>
      <c r="B19" s="10" t="s">
        <v>32</v>
      </c>
      <c r="C19" s="87">
        <v>95</v>
      </c>
      <c r="D19" s="87" t="s">
        <v>134</v>
      </c>
      <c r="E19" s="88">
        <v>87</v>
      </c>
      <c r="F19" s="88" t="s">
        <v>134</v>
      </c>
      <c r="G19" s="89">
        <v>96</v>
      </c>
      <c r="H19" s="89" t="s">
        <v>134</v>
      </c>
      <c r="I19" s="90">
        <v>88</v>
      </c>
      <c r="J19" s="90" t="s">
        <v>134</v>
      </c>
      <c r="K19" s="91">
        <v>90</v>
      </c>
      <c r="L19" s="91" t="s">
        <v>134</v>
      </c>
      <c r="M19" s="92">
        <v>86</v>
      </c>
      <c r="N19" s="92" t="s">
        <v>134</v>
      </c>
      <c r="O19" s="93">
        <v>95</v>
      </c>
      <c r="P19" s="93" t="s">
        <v>134</v>
      </c>
      <c r="Q19" s="94">
        <v>90</v>
      </c>
      <c r="R19" s="95" t="s">
        <v>134</v>
      </c>
      <c r="S19" s="96">
        <v>90</v>
      </c>
      <c r="T19" s="96" t="s">
        <v>134</v>
      </c>
      <c r="U19" s="97">
        <v>92</v>
      </c>
      <c r="V19" s="97" t="s">
        <v>134</v>
      </c>
      <c r="W19" s="98">
        <v>95</v>
      </c>
      <c r="X19" s="98" t="s">
        <v>134</v>
      </c>
      <c r="Y19" s="7">
        <f t="shared" si="0"/>
        <v>1004</v>
      </c>
      <c r="Z19" s="8">
        <f t="shared" si="1"/>
        <v>91.272727272727266</v>
      </c>
      <c r="AA19" s="8">
        <f t="shared" si="2"/>
        <v>44</v>
      </c>
      <c r="AB19" s="8">
        <f t="shared" si="3"/>
        <v>4</v>
      </c>
      <c r="AC19" s="13">
        <v>3</v>
      </c>
    </row>
    <row r="20" spans="1:29" ht="17.100000000000001" customHeight="1">
      <c r="A20" s="22">
        <v>17</v>
      </c>
      <c r="B20" s="10" t="s">
        <v>33</v>
      </c>
      <c r="C20" s="87">
        <v>93</v>
      </c>
      <c r="D20" s="87" t="s">
        <v>134</v>
      </c>
      <c r="E20" s="88">
        <v>80</v>
      </c>
      <c r="F20" s="88" t="s">
        <v>134</v>
      </c>
      <c r="G20" s="89">
        <v>80</v>
      </c>
      <c r="H20" s="89" t="s">
        <v>134</v>
      </c>
      <c r="I20" s="90">
        <v>82</v>
      </c>
      <c r="J20" s="90" t="s">
        <v>134</v>
      </c>
      <c r="K20" s="91">
        <v>84</v>
      </c>
      <c r="L20" s="91" t="s">
        <v>134</v>
      </c>
      <c r="M20" s="92">
        <v>82</v>
      </c>
      <c r="N20" s="92" t="s">
        <v>134</v>
      </c>
      <c r="O20" s="93">
        <v>85</v>
      </c>
      <c r="P20" s="93" t="s">
        <v>134</v>
      </c>
      <c r="Q20" s="94">
        <v>87</v>
      </c>
      <c r="R20" s="95" t="s">
        <v>134</v>
      </c>
      <c r="S20" s="96">
        <v>84</v>
      </c>
      <c r="T20" s="96" t="s">
        <v>134</v>
      </c>
      <c r="U20" s="97">
        <v>84</v>
      </c>
      <c r="V20" s="97" t="s">
        <v>134</v>
      </c>
      <c r="W20" s="98">
        <v>88</v>
      </c>
      <c r="X20" s="98" t="s">
        <v>134</v>
      </c>
      <c r="Y20" s="7">
        <f t="shared" si="0"/>
        <v>929</v>
      </c>
      <c r="Z20" s="8">
        <f t="shared" si="1"/>
        <v>84.454545454545453</v>
      </c>
      <c r="AA20" s="8">
        <f t="shared" si="2"/>
        <v>44</v>
      </c>
      <c r="AB20" s="8">
        <f t="shared" si="3"/>
        <v>4</v>
      </c>
      <c r="AC20" s="13">
        <v>12</v>
      </c>
    </row>
    <row r="21" spans="1:29" ht="17.100000000000001" customHeight="1">
      <c r="A21" s="22">
        <v>18</v>
      </c>
      <c r="B21" s="10" t="s">
        <v>34</v>
      </c>
      <c r="C21" s="87">
        <v>95</v>
      </c>
      <c r="D21" s="87" t="s">
        <v>134</v>
      </c>
      <c r="E21" s="88">
        <v>88</v>
      </c>
      <c r="F21" s="88" t="s">
        <v>134</v>
      </c>
      <c r="G21" s="89">
        <v>83</v>
      </c>
      <c r="H21" s="89" t="s">
        <v>134</v>
      </c>
      <c r="I21" s="90">
        <v>87</v>
      </c>
      <c r="J21" s="90" t="s">
        <v>134</v>
      </c>
      <c r="K21" s="91">
        <v>89</v>
      </c>
      <c r="L21" s="91" t="s">
        <v>134</v>
      </c>
      <c r="M21" s="92">
        <v>85</v>
      </c>
      <c r="N21" s="92" t="s">
        <v>134</v>
      </c>
      <c r="O21" s="93">
        <v>90</v>
      </c>
      <c r="P21" s="93" t="s">
        <v>134</v>
      </c>
      <c r="Q21" s="94">
        <v>89</v>
      </c>
      <c r="R21" s="95" t="s">
        <v>134</v>
      </c>
      <c r="S21" s="96">
        <v>87</v>
      </c>
      <c r="T21" s="96" t="s">
        <v>134</v>
      </c>
      <c r="U21" s="97">
        <v>90</v>
      </c>
      <c r="V21" s="97" t="s">
        <v>134</v>
      </c>
      <c r="W21" s="98">
        <v>93</v>
      </c>
      <c r="X21" s="98" t="s">
        <v>134</v>
      </c>
      <c r="Y21" s="7">
        <f t="shared" si="0"/>
        <v>976</v>
      </c>
      <c r="Z21" s="8">
        <f t="shared" si="1"/>
        <v>88.727272727272734</v>
      </c>
      <c r="AA21" s="8">
        <f t="shared" si="2"/>
        <v>44</v>
      </c>
      <c r="AB21" s="8">
        <f t="shared" si="3"/>
        <v>4</v>
      </c>
      <c r="AC21" s="13">
        <v>4</v>
      </c>
    </row>
    <row r="22" spans="1:29" ht="17.100000000000001" customHeight="1">
      <c r="A22" s="22">
        <v>19</v>
      </c>
      <c r="B22" s="10" t="s">
        <v>35</v>
      </c>
      <c r="C22" s="87">
        <v>97</v>
      </c>
      <c r="D22" s="87" t="s">
        <v>134</v>
      </c>
      <c r="E22" s="88">
        <v>88</v>
      </c>
      <c r="F22" s="88" t="s">
        <v>134</v>
      </c>
      <c r="G22" s="89">
        <v>90</v>
      </c>
      <c r="H22" s="89" t="s">
        <v>134</v>
      </c>
      <c r="I22" s="90">
        <v>90</v>
      </c>
      <c r="J22" s="90" t="s">
        <v>134</v>
      </c>
      <c r="K22" s="91">
        <v>90</v>
      </c>
      <c r="L22" s="91" t="s">
        <v>134</v>
      </c>
      <c r="M22" s="92">
        <v>90</v>
      </c>
      <c r="N22" s="92" t="s">
        <v>134</v>
      </c>
      <c r="O22" s="93">
        <v>91</v>
      </c>
      <c r="P22" s="93" t="s">
        <v>134</v>
      </c>
      <c r="Q22" s="94">
        <v>92</v>
      </c>
      <c r="R22" s="95" t="s">
        <v>134</v>
      </c>
      <c r="S22" s="96">
        <v>93</v>
      </c>
      <c r="T22" s="96" t="s">
        <v>134</v>
      </c>
      <c r="U22" s="97">
        <v>92</v>
      </c>
      <c r="V22" s="97" t="s">
        <v>134</v>
      </c>
      <c r="W22" s="98">
        <v>93</v>
      </c>
      <c r="X22" s="98" t="s">
        <v>134</v>
      </c>
      <c r="Y22" s="7">
        <f t="shared" si="0"/>
        <v>1006</v>
      </c>
      <c r="Z22" s="8">
        <f t="shared" si="1"/>
        <v>91.454545454545453</v>
      </c>
      <c r="AA22" s="8">
        <f t="shared" si="2"/>
        <v>44</v>
      </c>
      <c r="AB22" s="8">
        <f t="shared" si="3"/>
        <v>4</v>
      </c>
      <c r="AC22" s="13">
        <v>1</v>
      </c>
    </row>
    <row r="23" spans="1:29" ht="17.100000000000001" customHeight="1">
      <c r="A23" s="22">
        <v>20</v>
      </c>
      <c r="B23" s="10" t="s">
        <v>50</v>
      </c>
      <c r="C23" s="87">
        <v>94</v>
      </c>
      <c r="D23" s="87" t="s">
        <v>134</v>
      </c>
      <c r="E23" s="88">
        <v>77</v>
      </c>
      <c r="F23" s="88" t="s">
        <v>135</v>
      </c>
      <c r="G23" s="89">
        <v>80</v>
      </c>
      <c r="H23" s="89" t="s">
        <v>134</v>
      </c>
      <c r="I23" s="90">
        <v>83</v>
      </c>
      <c r="J23" s="90" t="s">
        <v>134</v>
      </c>
      <c r="K23" s="91">
        <v>84</v>
      </c>
      <c r="L23" s="91" t="s">
        <v>134</v>
      </c>
      <c r="M23" s="92">
        <v>89</v>
      </c>
      <c r="N23" s="92" t="s">
        <v>134</v>
      </c>
      <c r="O23" s="93">
        <v>83</v>
      </c>
      <c r="P23" s="93" t="s">
        <v>134</v>
      </c>
      <c r="Q23" s="94">
        <v>88</v>
      </c>
      <c r="R23" s="95" t="s">
        <v>134</v>
      </c>
      <c r="S23" s="96">
        <v>83</v>
      </c>
      <c r="T23" s="96" t="s">
        <v>134</v>
      </c>
      <c r="U23" s="97">
        <v>91</v>
      </c>
      <c r="V23" s="97" t="s">
        <v>134</v>
      </c>
      <c r="W23" s="98">
        <v>87</v>
      </c>
      <c r="X23" s="98" t="s">
        <v>134</v>
      </c>
      <c r="Y23" s="7">
        <f t="shared" si="0"/>
        <v>939</v>
      </c>
      <c r="Z23" s="8">
        <f t="shared" si="1"/>
        <v>85.36363636363636</v>
      </c>
      <c r="AA23" s="8">
        <f t="shared" si="2"/>
        <v>43.5</v>
      </c>
      <c r="AB23" s="8">
        <f t="shared" si="3"/>
        <v>3.9545454545454546</v>
      </c>
      <c r="AC23" s="13">
        <v>9</v>
      </c>
    </row>
    <row r="24" spans="1:29" ht="17.100000000000001" customHeight="1">
      <c r="A24" s="23"/>
      <c r="B24" s="24" t="s">
        <v>3</v>
      </c>
      <c r="C24" s="9">
        <f>SUM(C4:C23)</f>
        <v>1817</v>
      </c>
      <c r="D24" s="9"/>
      <c r="E24" s="9">
        <f t="shared" ref="D24:Z24" si="4">SUM(E4:E23)</f>
        <v>1603</v>
      </c>
      <c r="F24" s="9"/>
      <c r="G24" s="9">
        <f t="shared" si="4"/>
        <v>1630</v>
      </c>
      <c r="H24" s="9"/>
      <c r="I24" s="9">
        <f t="shared" si="4"/>
        <v>1650</v>
      </c>
      <c r="J24" s="9"/>
      <c r="K24" s="9">
        <f t="shared" si="4"/>
        <v>1648</v>
      </c>
      <c r="L24" s="9"/>
      <c r="M24" s="9">
        <f t="shared" si="4"/>
        <v>1702</v>
      </c>
      <c r="N24" s="9"/>
      <c r="O24" s="9">
        <f t="shared" si="4"/>
        <v>1686</v>
      </c>
      <c r="P24" s="9"/>
      <c r="Q24" s="9">
        <f t="shared" si="4"/>
        <v>1723</v>
      </c>
      <c r="R24" s="9"/>
      <c r="S24" s="9">
        <f t="shared" si="4"/>
        <v>1635</v>
      </c>
      <c r="T24" s="9"/>
      <c r="U24" s="9">
        <f t="shared" si="4"/>
        <v>1750</v>
      </c>
      <c r="V24" s="9"/>
      <c r="W24" s="9">
        <f t="shared" si="4"/>
        <v>1715</v>
      </c>
      <c r="X24" s="9"/>
      <c r="Y24" s="9"/>
      <c r="Z24" s="9">
        <f t="shared" si="4"/>
        <v>1687.1818181818182</v>
      </c>
      <c r="AA24" s="9"/>
      <c r="AB24" s="9"/>
      <c r="AC24" s="9"/>
    </row>
    <row r="25" spans="1:29" ht="17.100000000000001" customHeight="1">
      <c r="A25" s="23"/>
      <c r="B25" s="25" t="s">
        <v>4</v>
      </c>
      <c r="C25" s="8">
        <f>C24/20</f>
        <v>90.85</v>
      </c>
      <c r="D25" s="8"/>
      <c r="E25" s="8">
        <f t="shared" ref="E25:Z25" si="5">E24/20</f>
        <v>80.150000000000006</v>
      </c>
      <c r="F25" s="8"/>
      <c r="G25" s="8">
        <f t="shared" si="5"/>
        <v>81.5</v>
      </c>
      <c r="H25" s="8"/>
      <c r="I25" s="8">
        <f t="shared" si="5"/>
        <v>82.5</v>
      </c>
      <c r="J25" s="8"/>
      <c r="K25" s="8">
        <f t="shared" si="5"/>
        <v>82.4</v>
      </c>
      <c r="L25" s="8"/>
      <c r="M25" s="8">
        <f t="shared" si="5"/>
        <v>85.1</v>
      </c>
      <c r="N25" s="8"/>
      <c r="O25" s="8">
        <f t="shared" si="5"/>
        <v>84.3</v>
      </c>
      <c r="P25" s="8"/>
      <c r="Q25" s="8">
        <f t="shared" si="5"/>
        <v>86.15</v>
      </c>
      <c r="R25" s="8"/>
      <c r="S25" s="8">
        <f t="shared" si="5"/>
        <v>81.75</v>
      </c>
      <c r="T25" s="8"/>
      <c r="U25" s="8">
        <f t="shared" si="5"/>
        <v>87.5</v>
      </c>
      <c r="V25" s="8"/>
      <c r="W25" s="8">
        <f t="shared" si="5"/>
        <v>85.75</v>
      </c>
      <c r="X25" s="8"/>
      <c r="Y25" s="8"/>
      <c r="Z25" s="8">
        <f t="shared" si="5"/>
        <v>84.359090909090909</v>
      </c>
      <c r="AA25" s="8"/>
      <c r="AB25" s="8"/>
      <c r="AC25" s="9"/>
    </row>
  </sheetData>
  <mergeCells count="16">
    <mergeCell ref="A1:AC1"/>
    <mergeCell ref="U2:V2"/>
    <mergeCell ref="M2:N2"/>
    <mergeCell ref="O2:P2"/>
    <mergeCell ref="Q2:R2"/>
    <mergeCell ref="S2:T2"/>
    <mergeCell ref="W2:X2"/>
    <mergeCell ref="C2:D2"/>
    <mergeCell ref="E2:F2"/>
    <mergeCell ref="G2:H2"/>
    <mergeCell ref="I2:J2"/>
    <mergeCell ref="K2:L2"/>
    <mergeCell ref="A2:A3"/>
    <mergeCell ref="B2:B3"/>
    <mergeCell ref="Z2:Z3"/>
    <mergeCell ref="AA2:AA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2017-03-24T03:40:00Z</cp:lastPrinted>
  <dcterms:created xsi:type="dcterms:W3CDTF">2003-03-03T08:45:43Z</dcterms:created>
  <dcterms:modified xsi:type="dcterms:W3CDTF">2017-05-15T04:05:14Z</dcterms:modified>
</cp:coreProperties>
</file>