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90" windowWidth="9360" windowHeight="3840"/>
  </bookViews>
  <sheets>
    <sheet name="ป.1" sheetId="23" r:id="rId1"/>
    <sheet name="ป.2" sheetId="22" r:id="rId2"/>
    <sheet name="ป.3" sheetId="21" r:id="rId3"/>
    <sheet name="ป.4" sheetId="20" r:id="rId4"/>
    <sheet name="ป.5" sheetId="19" r:id="rId5"/>
    <sheet name="ป.6" sheetId="18" r:id="rId6"/>
    <sheet name="Sheet2" sheetId="2" state="hidden" r:id="rId7"/>
    <sheet name="Sheet5" sheetId="5" r:id="rId8"/>
    <sheet name="Sheet6" sheetId="6" r:id="rId9"/>
    <sheet name="Sheet7" sheetId="7" r:id="rId10"/>
    <sheet name="Sheet8" sheetId="8" r:id="rId11"/>
    <sheet name="Sheet9" sheetId="9" r:id="rId12"/>
    <sheet name="Sheet10" sheetId="10" r:id="rId13"/>
    <sheet name="Sheet11" sheetId="11" r:id="rId14"/>
    <sheet name="Sheet12" sheetId="12" r:id="rId15"/>
    <sheet name="Sheet13" sheetId="13" r:id="rId16"/>
    <sheet name="Sheet14" sheetId="14" r:id="rId17"/>
    <sheet name="Sheet15" sheetId="15" r:id="rId18"/>
    <sheet name="Sheet16" sheetId="16" r:id="rId19"/>
  </sheets>
  <calcPr calcId="144525"/>
</workbook>
</file>

<file path=xl/calcChain.xml><?xml version="1.0" encoding="utf-8"?>
<calcChain xmlns="http://schemas.openxmlformats.org/spreadsheetml/2006/main">
  <c r="U26" i="20" l="1"/>
  <c r="W26" i="20"/>
  <c r="U25" i="20"/>
  <c r="W25" i="20"/>
  <c r="X28" i="22" l="1"/>
  <c r="X27" i="22"/>
  <c r="W19" i="18" l="1"/>
  <c r="Z19" i="18"/>
  <c r="W18" i="18"/>
  <c r="Z18" i="18"/>
  <c r="X22" i="23" l="1"/>
  <c r="X21" i="23"/>
  <c r="X19" i="21"/>
  <c r="X18" i="21"/>
  <c r="R26" i="22"/>
  <c r="R25" i="22"/>
  <c r="R24" i="22"/>
  <c r="R23" i="22"/>
  <c r="R22" i="22"/>
  <c r="R21" i="22"/>
  <c r="R20" i="22"/>
  <c r="R19" i="22"/>
  <c r="R18" i="22"/>
  <c r="R17" i="22"/>
  <c r="R16" i="22"/>
  <c r="R15" i="22"/>
  <c r="R14" i="22"/>
  <c r="R13" i="22"/>
  <c r="R12" i="22"/>
  <c r="R11" i="22"/>
  <c r="R10" i="22"/>
  <c r="R9" i="22"/>
  <c r="R8" i="22"/>
  <c r="R7" i="22"/>
  <c r="R6" i="22"/>
  <c r="R5" i="22"/>
  <c r="R4" i="22"/>
  <c r="K26" i="22" l="1"/>
  <c r="L26" i="22" s="1"/>
  <c r="K25" i="22"/>
  <c r="L25" i="22" s="1"/>
  <c r="K24" i="22"/>
  <c r="L24" i="22" s="1"/>
  <c r="K23" i="22"/>
  <c r="L23" i="22" s="1"/>
  <c r="K22" i="22"/>
  <c r="L22" i="22" s="1"/>
  <c r="K21" i="22"/>
  <c r="L21" i="22" s="1"/>
  <c r="K20" i="22"/>
  <c r="L20" i="22" s="1"/>
  <c r="K19" i="22"/>
  <c r="L19" i="22" s="1"/>
  <c r="K18" i="22"/>
  <c r="L18" i="22" s="1"/>
  <c r="K17" i="22"/>
  <c r="L17" i="22" s="1"/>
  <c r="K16" i="22"/>
  <c r="L16" i="22" s="1"/>
  <c r="K15" i="22"/>
  <c r="L15" i="22" s="1"/>
  <c r="K14" i="22"/>
  <c r="L14" i="22" s="1"/>
  <c r="K13" i="22"/>
  <c r="L13" i="22" s="1"/>
  <c r="K12" i="22"/>
  <c r="L12" i="22" s="1"/>
  <c r="K11" i="22"/>
  <c r="L11" i="22" s="1"/>
  <c r="K10" i="22"/>
  <c r="L10" i="22" s="1"/>
  <c r="K9" i="22"/>
  <c r="L9" i="22" s="1"/>
  <c r="K8" i="22"/>
  <c r="L8" i="22" s="1"/>
  <c r="K7" i="22"/>
  <c r="L7" i="22" s="1"/>
  <c r="K6" i="22"/>
  <c r="L6" i="22" s="1"/>
  <c r="K5" i="22"/>
  <c r="L5" i="22" s="1"/>
  <c r="K4" i="22"/>
  <c r="L4" i="22" s="1"/>
  <c r="E22" i="23" l="1"/>
  <c r="G22" i="23"/>
  <c r="I22" i="23"/>
  <c r="K22" i="23"/>
  <c r="M22" i="23"/>
  <c r="O22" i="23"/>
  <c r="Q22" i="23"/>
  <c r="S22" i="23"/>
  <c r="C22" i="23"/>
  <c r="Y4" i="20" l="1"/>
  <c r="Y5" i="23" l="1"/>
  <c r="Z5" i="23" s="1"/>
  <c r="Y6" i="23"/>
  <c r="Z6" i="23" s="1"/>
  <c r="Y7" i="23"/>
  <c r="Z7" i="23" s="1"/>
  <c r="Y8" i="23"/>
  <c r="Z8" i="23" s="1"/>
  <c r="Y9" i="23"/>
  <c r="Z9" i="23" s="1"/>
  <c r="Y10" i="23"/>
  <c r="Z10" i="23" s="1"/>
  <c r="Y11" i="23"/>
  <c r="Z11" i="23" s="1"/>
  <c r="Y12" i="23"/>
  <c r="Z12" i="23" s="1"/>
  <c r="Y13" i="23"/>
  <c r="Z13" i="23" s="1"/>
  <c r="Y14" i="23"/>
  <c r="Z14" i="23" s="1"/>
  <c r="Y15" i="23"/>
  <c r="Z15" i="23" s="1"/>
  <c r="Y16" i="23"/>
  <c r="Z16" i="23" s="1"/>
  <c r="Y17" i="23"/>
  <c r="Z17" i="23" s="1"/>
  <c r="Y18" i="23"/>
  <c r="Z18" i="23" s="1"/>
  <c r="Y19" i="23"/>
  <c r="Z19" i="23" s="1"/>
  <c r="Y20" i="23"/>
  <c r="Z20" i="23" s="1"/>
  <c r="Y4" i="23"/>
  <c r="Z4" i="23" s="1"/>
  <c r="W5" i="23"/>
  <c r="X5" i="23" s="1"/>
  <c r="W6" i="23"/>
  <c r="X6" i="23" s="1"/>
  <c r="W7" i="23"/>
  <c r="X7" i="23" s="1"/>
  <c r="W8" i="23"/>
  <c r="X8" i="23" s="1"/>
  <c r="W9" i="23"/>
  <c r="X9" i="23" s="1"/>
  <c r="W10" i="23"/>
  <c r="X10" i="23" s="1"/>
  <c r="W11" i="23"/>
  <c r="X11" i="23" s="1"/>
  <c r="W12" i="23"/>
  <c r="X12" i="23" s="1"/>
  <c r="W13" i="23"/>
  <c r="X13" i="23" s="1"/>
  <c r="W14" i="23"/>
  <c r="X14" i="23" s="1"/>
  <c r="W15" i="23"/>
  <c r="X15" i="23" s="1"/>
  <c r="W16" i="23"/>
  <c r="X16" i="23" s="1"/>
  <c r="W17" i="23"/>
  <c r="X17" i="23" s="1"/>
  <c r="W18" i="23"/>
  <c r="X18" i="23" s="1"/>
  <c r="W19" i="23"/>
  <c r="X19" i="23" s="1"/>
  <c r="W20" i="23"/>
  <c r="X20" i="23" s="1"/>
  <c r="W4" i="23"/>
  <c r="X4" i="23" s="1"/>
  <c r="U21" i="23"/>
  <c r="U22" i="23" s="1"/>
  <c r="Y5" i="22"/>
  <c r="Z5" i="22" s="1"/>
  <c r="Y9" i="22"/>
  <c r="Z9" i="22" s="1"/>
  <c r="Y13" i="22"/>
  <c r="Z13" i="22" s="1"/>
  <c r="Y17" i="22"/>
  <c r="Z17" i="22" s="1"/>
  <c r="Y21" i="22"/>
  <c r="Z21" i="22" s="1"/>
  <c r="Y25" i="22"/>
  <c r="Z25" i="22" s="1"/>
  <c r="W5" i="22"/>
  <c r="X5" i="22" s="1"/>
  <c r="W6" i="22"/>
  <c r="X6" i="22" s="1"/>
  <c r="W7" i="22"/>
  <c r="X7" i="22" s="1"/>
  <c r="W8" i="22"/>
  <c r="X8" i="22" s="1"/>
  <c r="W9" i="22"/>
  <c r="X9" i="22" s="1"/>
  <c r="W10" i="22"/>
  <c r="X10" i="22" s="1"/>
  <c r="W11" i="22"/>
  <c r="X11" i="22" s="1"/>
  <c r="W12" i="22"/>
  <c r="X12" i="22" s="1"/>
  <c r="W13" i="22"/>
  <c r="X13" i="22" s="1"/>
  <c r="W14" i="22"/>
  <c r="X14" i="22" s="1"/>
  <c r="W15" i="22"/>
  <c r="X15" i="22" s="1"/>
  <c r="W16" i="22"/>
  <c r="X16" i="22" s="1"/>
  <c r="W17" i="22"/>
  <c r="X17" i="22" s="1"/>
  <c r="W18" i="22"/>
  <c r="X18" i="22" s="1"/>
  <c r="W19" i="22"/>
  <c r="X19" i="22" s="1"/>
  <c r="W20" i="22"/>
  <c r="X20" i="22" s="1"/>
  <c r="W21" i="22"/>
  <c r="X21" i="22" s="1"/>
  <c r="W22" i="22"/>
  <c r="X22" i="22" s="1"/>
  <c r="W23" i="22"/>
  <c r="X23" i="22" s="1"/>
  <c r="W24" i="22"/>
  <c r="X24" i="22" s="1"/>
  <c r="W25" i="22"/>
  <c r="X25" i="22" s="1"/>
  <c r="W26" i="22"/>
  <c r="X26" i="22" s="1"/>
  <c r="W4" i="22"/>
  <c r="X4" i="22" s="1"/>
  <c r="U27" i="22"/>
  <c r="U28" i="22" s="1"/>
  <c r="Y26" i="22"/>
  <c r="Z26" i="22" s="1"/>
  <c r="Y24" i="22"/>
  <c r="Z24" i="22" s="1"/>
  <c r="Y23" i="22"/>
  <c r="Z23" i="22" s="1"/>
  <c r="Y22" i="22"/>
  <c r="Z22" i="22" s="1"/>
  <c r="Y20" i="22"/>
  <c r="Z20" i="22" s="1"/>
  <c r="Y19" i="22"/>
  <c r="Z19" i="22" s="1"/>
  <c r="Y18" i="22"/>
  <c r="Z18" i="22" s="1"/>
  <c r="Y16" i="22"/>
  <c r="Z16" i="22" s="1"/>
  <c r="Y15" i="22"/>
  <c r="Z15" i="22" s="1"/>
  <c r="Y14" i="22"/>
  <c r="Z14" i="22" s="1"/>
  <c r="Y12" i="22"/>
  <c r="Z12" i="22" s="1"/>
  <c r="Y11" i="22"/>
  <c r="Z11" i="22" s="1"/>
  <c r="Y10" i="22"/>
  <c r="Z10" i="22" s="1"/>
  <c r="Y8" i="22"/>
  <c r="Z8" i="22" s="1"/>
  <c r="Y7" i="22"/>
  <c r="Z7" i="22" s="1"/>
  <c r="Y6" i="22"/>
  <c r="Z6" i="22" s="1"/>
  <c r="Y4" i="22"/>
  <c r="Z4" i="22" s="1"/>
  <c r="AA5" i="20" l="1"/>
  <c r="AB5" i="20" s="1"/>
  <c r="AA6" i="20"/>
  <c r="AB6" i="20" s="1"/>
  <c r="AA7" i="20"/>
  <c r="AB7" i="20" s="1"/>
  <c r="AA8" i="20"/>
  <c r="AB8" i="20" s="1"/>
  <c r="AA9" i="20"/>
  <c r="AB9" i="20" s="1"/>
  <c r="AA10" i="20"/>
  <c r="AB10" i="20" s="1"/>
  <c r="AA11" i="20"/>
  <c r="AB11" i="20" s="1"/>
  <c r="AA12" i="20"/>
  <c r="AB12" i="20" s="1"/>
  <c r="AA13" i="20"/>
  <c r="AB13" i="20" s="1"/>
  <c r="AA14" i="20"/>
  <c r="AB14" i="20" s="1"/>
  <c r="AA15" i="20"/>
  <c r="AB15" i="20" s="1"/>
  <c r="AA16" i="20"/>
  <c r="AB16" i="20" s="1"/>
  <c r="AA17" i="20"/>
  <c r="AB17" i="20" s="1"/>
  <c r="AA18" i="20"/>
  <c r="AB18" i="20" s="1"/>
  <c r="AA19" i="20"/>
  <c r="AB19" i="20" s="1"/>
  <c r="AA20" i="20"/>
  <c r="AB20" i="20" s="1"/>
  <c r="AA21" i="20"/>
  <c r="AB21" i="20" s="1"/>
  <c r="AA22" i="20"/>
  <c r="AB22" i="20" s="1"/>
  <c r="AA23" i="20"/>
  <c r="AB23" i="20" s="1"/>
  <c r="AA24" i="20"/>
  <c r="AB24" i="20" s="1"/>
  <c r="AA4" i="20"/>
  <c r="AB4" i="20" s="1"/>
  <c r="Y5" i="20"/>
  <c r="Z5" i="20" s="1"/>
  <c r="Y6" i="20"/>
  <c r="Z6" i="20" s="1"/>
  <c r="Y7" i="20"/>
  <c r="Z7" i="20" s="1"/>
  <c r="Y8" i="20"/>
  <c r="Z8" i="20" s="1"/>
  <c r="Y9" i="20"/>
  <c r="Z9" i="20" s="1"/>
  <c r="Y10" i="20"/>
  <c r="Z10" i="20" s="1"/>
  <c r="Y11" i="20"/>
  <c r="Z11" i="20" s="1"/>
  <c r="Y12" i="20"/>
  <c r="Z12" i="20" s="1"/>
  <c r="Y13" i="20"/>
  <c r="Z13" i="20" s="1"/>
  <c r="Y14" i="20"/>
  <c r="Z14" i="20" s="1"/>
  <c r="Y15" i="20"/>
  <c r="Z15" i="20" s="1"/>
  <c r="Y16" i="20"/>
  <c r="Z16" i="20" s="1"/>
  <c r="Y17" i="20"/>
  <c r="Z17" i="20" s="1"/>
  <c r="Y18" i="20"/>
  <c r="Z18" i="20" s="1"/>
  <c r="Y19" i="20"/>
  <c r="Z19" i="20" s="1"/>
  <c r="Y20" i="20"/>
  <c r="Z20" i="20" s="1"/>
  <c r="Y21" i="20"/>
  <c r="Z21" i="20" s="1"/>
  <c r="Y22" i="20"/>
  <c r="Z22" i="20" s="1"/>
  <c r="Y23" i="20"/>
  <c r="Z23" i="20" s="1"/>
  <c r="Y24" i="20"/>
  <c r="Z24" i="20" s="1"/>
  <c r="Z4" i="20"/>
  <c r="Y5" i="21"/>
  <c r="Z5" i="21" s="1"/>
  <c r="Y6" i="21"/>
  <c r="Z6" i="21" s="1"/>
  <c r="Y7" i="21"/>
  <c r="Z7" i="21" s="1"/>
  <c r="Y8" i="21"/>
  <c r="Z8" i="21" s="1"/>
  <c r="Y9" i="21"/>
  <c r="Z9" i="21" s="1"/>
  <c r="Y10" i="21"/>
  <c r="Z10" i="21" s="1"/>
  <c r="Y11" i="21"/>
  <c r="Z11" i="21" s="1"/>
  <c r="Y12" i="21"/>
  <c r="Z12" i="21" s="1"/>
  <c r="Y13" i="21"/>
  <c r="Z13" i="21" s="1"/>
  <c r="Y14" i="21"/>
  <c r="Z14" i="21" s="1"/>
  <c r="Y15" i="21"/>
  <c r="Z15" i="21" s="1"/>
  <c r="Y16" i="21"/>
  <c r="Z16" i="21" s="1"/>
  <c r="Y17" i="21"/>
  <c r="Z17" i="21" s="1"/>
  <c r="Y4" i="21"/>
  <c r="Z4" i="21" s="1"/>
  <c r="W5" i="21"/>
  <c r="X5" i="21" s="1"/>
  <c r="W6" i="21"/>
  <c r="X6" i="21" s="1"/>
  <c r="W7" i="21"/>
  <c r="X7" i="21" s="1"/>
  <c r="W8" i="21"/>
  <c r="X8" i="21" s="1"/>
  <c r="W9" i="21"/>
  <c r="X9" i="21" s="1"/>
  <c r="W10" i="21"/>
  <c r="X10" i="21" s="1"/>
  <c r="W11" i="21"/>
  <c r="X11" i="21" s="1"/>
  <c r="W12" i="21"/>
  <c r="X12" i="21" s="1"/>
  <c r="W13" i="21"/>
  <c r="X13" i="21" s="1"/>
  <c r="W14" i="21"/>
  <c r="X14" i="21" s="1"/>
  <c r="W15" i="21"/>
  <c r="X15" i="21" s="1"/>
  <c r="W16" i="21"/>
  <c r="X16" i="21" s="1"/>
  <c r="W17" i="21"/>
  <c r="X17" i="21" s="1"/>
  <c r="W4" i="21"/>
  <c r="X4" i="21" s="1"/>
  <c r="U18" i="21"/>
  <c r="U19" i="21" s="1"/>
  <c r="E18" i="21"/>
  <c r="E19" i="21" s="1"/>
  <c r="G18" i="21"/>
  <c r="G19" i="21" s="1"/>
  <c r="I18" i="21"/>
  <c r="I19" i="21" s="1"/>
  <c r="K18" i="21"/>
  <c r="K19" i="21" s="1"/>
  <c r="M18" i="21"/>
  <c r="M19" i="21" s="1"/>
  <c r="O18" i="21"/>
  <c r="O19" i="21" s="1"/>
  <c r="Q18" i="21"/>
  <c r="Q19" i="21" s="1"/>
  <c r="S18" i="21"/>
  <c r="S19" i="21" s="1"/>
  <c r="C18" i="21"/>
  <c r="C19" i="21" s="1"/>
  <c r="AA5" i="19"/>
  <c r="AB5" i="19" s="1"/>
  <c r="AA6" i="19"/>
  <c r="AB6" i="19" s="1"/>
  <c r="AA7" i="19"/>
  <c r="AB7" i="19" s="1"/>
  <c r="AA8" i="19"/>
  <c r="AB8" i="19" s="1"/>
  <c r="AA9" i="19"/>
  <c r="AB9" i="19" s="1"/>
  <c r="AA10" i="19"/>
  <c r="AB10" i="19" s="1"/>
  <c r="AA11" i="19"/>
  <c r="AB11" i="19" s="1"/>
  <c r="AA12" i="19"/>
  <c r="AB12" i="19" s="1"/>
  <c r="AA13" i="19"/>
  <c r="AB13" i="19" s="1"/>
  <c r="AA14" i="19"/>
  <c r="AB14" i="19" s="1"/>
  <c r="AA15" i="19"/>
  <c r="AB15" i="19" s="1"/>
  <c r="AA16" i="19"/>
  <c r="AB16" i="19" s="1"/>
  <c r="AA17" i="19"/>
  <c r="AB17" i="19" s="1"/>
  <c r="AA18" i="19"/>
  <c r="AB18" i="19" s="1"/>
  <c r="AA4" i="19"/>
  <c r="AB4" i="19" s="1"/>
  <c r="Y5" i="19"/>
  <c r="Z5" i="19" s="1"/>
  <c r="Y6" i="19"/>
  <c r="Z6" i="19" s="1"/>
  <c r="Y7" i="19"/>
  <c r="Z7" i="19" s="1"/>
  <c r="Y8" i="19"/>
  <c r="Z8" i="19" s="1"/>
  <c r="Y9" i="19"/>
  <c r="Z9" i="19" s="1"/>
  <c r="Y10" i="19"/>
  <c r="Z10" i="19" s="1"/>
  <c r="Y11" i="19"/>
  <c r="Z11" i="19" s="1"/>
  <c r="Y12" i="19"/>
  <c r="Z12" i="19" s="1"/>
  <c r="Y13" i="19"/>
  <c r="Z13" i="19" s="1"/>
  <c r="Y14" i="19"/>
  <c r="Z14" i="19" s="1"/>
  <c r="Y15" i="19"/>
  <c r="Z15" i="19" s="1"/>
  <c r="Y16" i="19"/>
  <c r="Z16" i="19" s="1"/>
  <c r="Y17" i="19"/>
  <c r="Z17" i="19" s="1"/>
  <c r="Y18" i="19"/>
  <c r="Z18" i="19" s="1"/>
  <c r="Y4" i="19"/>
  <c r="Z4" i="19" s="1"/>
  <c r="W19" i="19"/>
  <c r="W20" i="19" s="1"/>
  <c r="AA5" i="18"/>
  <c r="AB5" i="18" s="1"/>
  <c r="AA6" i="18"/>
  <c r="AB6" i="18" s="1"/>
  <c r="AA7" i="18"/>
  <c r="AB7" i="18" s="1"/>
  <c r="AA8" i="18"/>
  <c r="AB8" i="18" s="1"/>
  <c r="AA9" i="18"/>
  <c r="AB9" i="18" s="1"/>
  <c r="AA10" i="18"/>
  <c r="AB10" i="18" s="1"/>
  <c r="AA11" i="18"/>
  <c r="AB11" i="18" s="1"/>
  <c r="AA12" i="18"/>
  <c r="AB12" i="18" s="1"/>
  <c r="AA13" i="18"/>
  <c r="AB13" i="18" s="1"/>
  <c r="AA14" i="18"/>
  <c r="AB14" i="18" s="1"/>
  <c r="AA15" i="18"/>
  <c r="AB15" i="18" s="1"/>
  <c r="AA16" i="18"/>
  <c r="AB16" i="18" s="1"/>
  <c r="AA17" i="18"/>
  <c r="AB17" i="18" s="1"/>
  <c r="AA4" i="18"/>
  <c r="AB4" i="18" s="1"/>
  <c r="Y5" i="18"/>
  <c r="Z5" i="18" s="1"/>
  <c r="Y6" i="18"/>
  <c r="Z6" i="18" s="1"/>
  <c r="Y7" i="18"/>
  <c r="Z7" i="18" s="1"/>
  <c r="Y8" i="18"/>
  <c r="Z8" i="18" s="1"/>
  <c r="Y9" i="18"/>
  <c r="Z9" i="18" s="1"/>
  <c r="Y10" i="18"/>
  <c r="Z10" i="18" s="1"/>
  <c r="Y11" i="18"/>
  <c r="Z11" i="18" s="1"/>
  <c r="Y12" i="18"/>
  <c r="Z12" i="18" s="1"/>
  <c r="Y13" i="18"/>
  <c r="Z13" i="18" s="1"/>
  <c r="Y14" i="18"/>
  <c r="Z14" i="18" s="1"/>
  <c r="Y15" i="18"/>
  <c r="Z15" i="18" s="1"/>
  <c r="Y16" i="18"/>
  <c r="Z16" i="18" s="1"/>
  <c r="Y17" i="18"/>
  <c r="Z17" i="18" s="1"/>
  <c r="Y4" i="18"/>
  <c r="Z4" i="18" s="1"/>
  <c r="S21" i="23"/>
  <c r="Q21" i="23"/>
  <c r="O21" i="23"/>
  <c r="K21" i="23"/>
  <c r="I21" i="23"/>
  <c r="G21" i="23"/>
  <c r="E21" i="23"/>
  <c r="C21" i="23"/>
  <c r="Z25" i="20" l="1"/>
  <c r="Z26" i="20" s="1"/>
  <c r="Z19" i="19"/>
  <c r="Z20" i="19" s="1"/>
  <c r="Q19" i="19"/>
  <c r="M21" i="23" l="1"/>
  <c r="E19" i="19"/>
  <c r="E20" i="19" s="1"/>
  <c r="G19" i="19"/>
  <c r="G20" i="19" s="1"/>
  <c r="I19" i="19"/>
  <c r="I20" i="19" s="1"/>
  <c r="K19" i="19"/>
  <c r="K20" i="19" s="1"/>
  <c r="M19" i="19"/>
  <c r="M20" i="19" s="1"/>
  <c r="O19" i="19"/>
  <c r="O20" i="19" s="1"/>
  <c r="Q20" i="19"/>
  <c r="S19" i="19"/>
  <c r="S20" i="19" s="1"/>
  <c r="U19" i="19"/>
  <c r="U20" i="19" s="1"/>
  <c r="E27" i="22" l="1"/>
  <c r="E28" i="22" s="1"/>
  <c r="G27" i="22"/>
  <c r="G28" i="22" s="1"/>
  <c r="I27" i="22"/>
  <c r="I28" i="22" s="1"/>
  <c r="K27" i="22"/>
  <c r="K28" i="22" s="1"/>
  <c r="O27" i="22"/>
  <c r="O28" i="22" s="1"/>
  <c r="Q27" i="22"/>
  <c r="Q28" i="22" s="1"/>
  <c r="S27" i="22"/>
  <c r="S28" i="22" s="1"/>
  <c r="C27" i="22"/>
  <c r="C28" i="22" s="1"/>
  <c r="E25" i="20"/>
  <c r="E26" i="20" s="1"/>
  <c r="G25" i="20"/>
  <c r="G26" i="20" s="1"/>
  <c r="I25" i="20"/>
  <c r="I26" i="20" s="1"/>
  <c r="K25" i="20"/>
  <c r="K26" i="20" s="1"/>
  <c r="M25" i="20"/>
  <c r="M26" i="20" s="1"/>
  <c r="O25" i="20"/>
  <c r="O26" i="20" s="1"/>
  <c r="Q25" i="20"/>
  <c r="Q26" i="20" s="1"/>
  <c r="S25" i="20"/>
  <c r="S26" i="20" s="1"/>
  <c r="C25" i="20"/>
  <c r="C26" i="20" s="1"/>
  <c r="U18" i="18"/>
  <c r="U19" i="18" s="1"/>
  <c r="Q18" i="18"/>
  <c r="Q19" i="18" s="1"/>
  <c r="E18" i="18"/>
  <c r="E19" i="18" s="1"/>
  <c r="C18" i="18"/>
  <c r="C19" i="18" s="1"/>
  <c r="C19" i="19"/>
  <c r="C20" i="19" s="1"/>
  <c r="I18" i="18"/>
  <c r="I19" i="18" s="1"/>
  <c r="K18" i="18"/>
  <c r="K19" i="18" s="1"/>
  <c r="S18" i="18"/>
  <c r="O18" i="18"/>
  <c r="O19" i="18" s="1"/>
  <c r="M18" i="18"/>
  <c r="M19" i="18" s="1"/>
  <c r="G18" i="18"/>
  <c r="G19" i="18" s="1"/>
  <c r="S19" i="18"/>
  <c r="M27" i="22" l="1"/>
  <c r="M28" i="22" s="1"/>
</calcChain>
</file>

<file path=xl/sharedStrings.xml><?xml version="1.0" encoding="utf-8"?>
<sst xmlns="http://schemas.openxmlformats.org/spreadsheetml/2006/main" count="1340" uniqueCount="138">
  <si>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</si>
  <si>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</si>
  <si>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</si>
  <si>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</si>
  <si>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</si>
  <si>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</si>
  <si>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</si>
  <si>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</si>
  <si>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</si>
  <si>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</si>
  <si>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</si>
  <si>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</si>
  <si>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</si>
  <si>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</si>
  <si>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</si>
  <si>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</si>
  <si>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</si>
  <si>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</si>
  <si>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วรรณกรรมฯ</t>
  </si>
  <si>
    <t>เด็กชายมั่นคง   นรินทร์</t>
  </si>
  <si>
    <t>เด็กชายนันทิพัฒน์   ไชยตัน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</si>
  <si>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</si>
  <si>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</si>
  <si>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</si>
  <si>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</si>
  <si>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เด็กชายกรวิทย์  ระคาไพ</t>
  </si>
  <si>
    <t>เด็กหญิงปวัณรัตน์   ปิงยศ</t>
  </si>
  <si>
    <t>เด็กหญิงนราวดี   แสงสว่าง</t>
  </si>
  <si>
    <t>เด็กหญิงณัฏฐธิดา   มีกล่ำ</t>
  </si>
  <si>
    <t>เด็กหญิงชลีกาล   กาญจะแสน</t>
  </si>
  <si>
    <t>เด็กหญิงชลีกร   กาญจะแสน</t>
  </si>
  <si>
    <t>เด็กหญิงพรหมพร   บุปผาดา</t>
  </si>
  <si>
    <t>เด็กหญิงพิรดา   นรินทร์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</si>
  <si>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</si>
  <si>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</si>
  <si>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</si>
  <si>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</si>
  <si>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</si>
  <si>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</si>
  <si>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</si>
  <si>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</si>
  <si>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</si>
  <si>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</si>
  <si>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</si>
  <si>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</si>
  <si>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เด็กหญิงวรดา  จันขันธ์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</si>
  <si>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</si>
  <si>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</si>
  <si>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</si>
  <si>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</si>
  <si>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</si>
  <si>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</si>
  <si>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</si>
  <si>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</si>
  <si>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</si>
  <si>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</si>
  <si>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</si>
  <si>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</si>
  <si>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</si>
  <si>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</si>
  <si>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</si>
  <si>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</si>
  <si>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</si>
  <si>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</si>
  <si>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</si>
  <si>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</si>
  <si>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</si>
  <si>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</si>
  <si>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</si>
  <si>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</si>
  <si>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</si>
  <si>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</si>
  <si>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</si>
  <si>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</si>
  <si>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</si>
  <si>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</si>
  <si>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</si>
  <si>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</si>
  <si>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เด็กหญิงมณีรัตน์  ณรินทร์</t>
  </si>
  <si>
    <t>เด็กหญิงชลธารา  กุกไชย</t>
  </si>
  <si>
    <t>เด็กชายธนกฤต  แขกเมือง</t>
  </si>
  <si>
    <t>เด็กชายบูรินทร์  พรมนิมิตร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</si>
  <si>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</si>
  <si>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</si>
  <si>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</si>
  <si>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</si>
  <si>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</si>
  <si>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</si>
  <si>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</si>
  <si>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</si>
  <si>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</si>
  <si>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</si>
  <si>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</si>
  <si>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</si>
  <si>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</si>
  <si>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</si>
  <si>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</si>
  <si>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</si>
  <si>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เด็กหญิงนิชาภา  ญาณะคำ</t>
  </si>
  <si>
    <t>เด็กหญิงณัฐนันท์   เพชรดิน</t>
  </si>
  <si>
    <t>เด็กหญิงสุฐิตา   กาญจะแสน</t>
  </si>
  <si>
    <t>เด็กชายภัทรพล  เปลี่ยนบ่อมาตร์</t>
  </si>
  <si>
    <t>เด็กชายบรรณวัชร   วงษ์ภูธร</t>
  </si>
  <si>
    <t>หน้าที่ฯ</t>
  </si>
  <si>
    <t>คะแนนสอบ  ปีการศึกษา  2557  ชั้นประถมศึกษาปีที่  6  โรงเรียนบ้านน้ำยาว</t>
  </si>
  <si>
    <t>คะแนนสอบ  ปีการศึกษา  2557  ชั้นประถมศึกษาปีที่  5  โรงเรียนบ้านน้ำยาว</t>
  </si>
  <si>
    <t>คะแนนสอบ  ปีการศึกษา  2557  ชั้นประถมศึกษาปีที่  4 โรงเรียนบ้านน้ำยาว</t>
  </si>
  <si>
    <t>คะแนนสอบ  ปีการศึกษา  2557  ชั้นประถมศึกษาปีที่  3 โรงเรียนบ้านน้ำยาว</t>
  </si>
  <si>
    <t>คะแนนสอบ  ปีการศึกษา  2557  ชั้นประถมศึกษาปีที่  2 โรงเรียนบ้านน้ำยาว</t>
  </si>
  <si>
    <t>คะแนนสอบ  ปีการศึกษา  2557  ชั้นประถมศึกษาปีที่  1 โรงเรียนบ้านน้ำยาว</t>
  </si>
  <si>
    <t>เด็กชายพชร  พรมปา</t>
  </si>
  <si>
    <t>เด็กหญิงพิมผกา  แก้วธรรม</t>
  </si>
  <si>
    <t>เด็กหญิงกรนันท์  กาญจะแสน</t>
  </si>
  <si>
    <t>เด็กหญิงภุมรัตน์   ศรีจันทร์ผ่อง</t>
  </si>
  <si>
    <t>เด็กหญิงศุภิสรา  คันทะลือ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</si>
  <si>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</si>
  <si>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</si>
  <si>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</si>
  <si>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</si>
  <si>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</si>
  <si>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</si>
  <si>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</si>
  <si>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</si>
  <si>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</si>
  <si>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</si>
  <si>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</si>
  <si>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</si>
  <si>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</si>
  <si>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</si>
  <si>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</si>
  <si>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ภาษาเพื่อการฯ</t>
  </si>
  <si>
    <t>4</t>
  </si>
  <si>
    <t>3.5</t>
  </si>
  <si>
    <t>1.5</t>
  </si>
  <si>
    <t>2.5</t>
  </si>
  <si>
    <t>1</t>
  </si>
  <si>
    <t>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</si>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</sst>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4" x14ac:knownFonts="1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2"/>
      <color rgb="FFC00000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0">
    <xf numFmtId="0" fontId="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43" fontId="16" fillId="0" borderId="0" applyFont="0" applyFill="0" applyBorder="0" applyAlignment="0" applyProtection="0"/>
    <xf numFmtId="0" fontId="14" fillId="0" borderId="0"/>
    <xf numFmtId="0" fontId="16" fillId="0" borderId="0"/>
    <xf numFmtId="43" fontId="16" fillId="0" borderId="0" applyFont="0" applyFill="0" applyBorder="0" applyAlignment="0" applyProtection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0" fontId="12" fillId="0" borderId="0"/>
    <xf numFmtId="0" fontId="11" fillId="0" borderId="0"/>
    <xf numFmtId="0" fontId="27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9" fillId="0" borderId="0"/>
    <xf numFmtId="0" fontId="8" fillId="0" borderId="0"/>
    <xf numFmtId="0" fontId="30" fillId="0" borderId="0"/>
    <xf numFmtId="0" fontId="7" fillId="0" borderId="0"/>
    <xf numFmtId="0" fontId="24" fillId="0" borderId="0"/>
    <xf numFmtId="0" fontId="16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31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2" fillId="0" borderId="0"/>
    <xf numFmtId="0" fontId="3" fillId="0" borderId="0"/>
    <xf numFmtId="0" fontId="2" fillId="0" borderId="0"/>
    <xf numFmtId="0" fontId="33" fillId="0" borderId="0"/>
    <xf numFmtId="0" fontId="16" fillId="0" borderId="0"/>
    <xf numFmtId="0" fontId="24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1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8" fillId="0" borderId="6" xfId="0" applyFont="1" applyBorder="1"/>
    <xf numFmtId="0" fontId="17" fillId="0" borderId="6" xfId="0" applyFont="1" applyBorder="1"/>
    <xf numFmtId="0" fontId="19" fillId="0" borderId="4" xfId="0" applyFont="1" applyBorder="1" applyAlignment="1">
      <alignment horizontal="centerContinuous"/>
    </xf>
    <xf numFmtId="0" fontId="19" fillId="0" borderId="6" xfId="0" applyFont="1" applyBorder="1" applyAlignment="1">
      <alignment horizontal="centerContinuous"/>
    </xf>
    <xf numFmtId="0" fontId="18" fillId="0" borderId="6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8" fillId="0" borderId="7" xfId="0" applyFont="1" applyBorder="1" applyAlignment="1">
      <alignment horizontal="center" vertical="top"/>
    </xf>
    <xf numFmtId="0" fontId="25" fillId="0" borderId="0" xfId="0" applyFont="1"/>
    <xf numFmtId="0" fontId="18" fillId="0" borderId="3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0" fontId="17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4" xfId="0" applyFont="1" applyBorder="1"/>
    <xf numFmtId="0" fontId="28" fillId="0" borderId="4" xfId="0" applyFont="1" applyBorder="1" applyAlignment="1">
      <alignment horizontal="center"/>
    </xf>
    <xf numFmtId="1" fontId="28" fillId="0" borderId="6" xfId="0" applyNumberFormat="1" applyFont="1" applyBorder="1"/>
    <xf numFmtId="2" fontId="28" fillId="0" borderId="6" xfId="0" applyNumberFormat="1" applyFont="1" applyBorder="1"/>
    <xf numFmtId="0" fontId="28" fillId="0" borderId="6" xfId="0" applyFont="1" applyBorder="1"/>
    <xf numFmtId="1" fontId="28" fillId="0" borderId="4" xfId="0" applyNumberFormat="1" applyFont="1" applyBorder="1"/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29" fillId="0" borderId="4" xfId="0" applyFont="1" applyBorder="1" applyAlignment="1">
      <alignment horizontal="centerContinuous"/>
    </xf>
    <xf numFmtId="0" fontId="29" fillId="0" borderId="6" xfId="0" applyFont="1" applyBorder="1" applyAlignment="1">
      <alignment horizontal="centerContinuous"/>
    </xf>
    <xf numFmtId="0" fontId="1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 vertical="center"/>
    </xf>
    <xf numFmtId="1" fontId="28" fillId="0" borderId="6" xfId="0" applyNumberFormat="1" applyFont="1" applyBorder="1" applyAlignment="1">
      <alignment vertical="center"/>
    </xf>
    <xf numFmtId="2" fontId="28" fillId="0" borderId="6" xfId="0" applyNumberFormat="1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8" fillId="0" borderId="6" xfId="410" applyFont="1" applyBorder="1" applyAlignment="1">
      <alignment horizontal="center"/>
    </xf>
    <xf numFmtId="0" fontId="28" fillId="0" borderId="6" xfId="410" applyFont="1" applyBorder="1" applyAlignment="1">
      <alignment horizontal="center"/>
    </xf>
    <xf numFmtId="1" fontId="18" fillId="0" borderId="6" xfId="410" applyNumberFormat="1" applyFont="1" applyBorder="1" applyAlignment="1">
      <alignment horizontal="center"/>
    </xf>
    <xf numFmtId="0" fontId="18" fillId="0" borderId="6" xfId="427" applyFont="1" applyBorder="1" applyAlignment="1">
      <alignment horizontal="center"/>
    </xf>
    <xf numFmtId="0" fontId="28" fillId="0" borderId="2" xfId="410" applyFont="1" applyBorder="1" applyAlignment="1">
      <alignment horizontal="center"/>
    </xf>
    <xf numFmtId="1" fontId="28" fillId="0" borderId="6" xfId="274" applyNumberFormat="1" applyFont="1" applyBorder="1" applyAlignment="1">
      <alignment horizontal="center"/>
    </xf>
    <xf numFmtId="1" fontId="18" fillId="0" borderId="6" xfId="430" applyNumberFormat="1" applyFont="1" applyBorder="1" applyAlignment="1">
      <alignment horizontal="center"/>
    </xf>
    <xf numFmtId="0" fontId="18" fillId="0" borderId="6" xfId="430" applyFont="1" applyBorder="1" applyAlignment="1">
      <alignment horizontal="center"/>
    </xf>
    <xf numFmtId="1" fontId="28" fillId="0" borderId="6" xfId="430" applyNumberFormat="1" applyFont="1" applyBorder="1" applyAlignment="1">
      <alignment horizontal="center"/>
    </xf>
    <xf numFmtId="0" fontId="28" fillId="0" borderId="6" xfId="43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18" fillId="0" borderId="2" xfId="410" applyFont="1" applyBorder="1" applyAlignment="1">
      <alignment horizontal="center"/>
    </xf>
    <xf numFmtId="0" fontId="18" fillId="0" borderId="6" xfId="435" applyFont="1" applyBorder="1" applyAlignment="1">
      <alignment horizontal="center"/>
    </xf>
    <xf numFmtId="0" fontId="18" fillId="0" borderId="6" xfId="440" applyFont="1" applyBorder="1" applyAlignment="1">
      <alignment horizontal="center"/>
    </xf>
    <xf numFmtId="0" fontId="28" fillId="0" borderId="6" xfId="444" applyFont="1" applyBorder="1" applyAlignment="1">
      <alignment horizontal="center"/>
    </xf>
    <xf numFmtId="0" fontId="28" fillId="0" borderId="6" xfId="451" applyFont="1" applyBorder="1" applyAlignment="1">
      <alignment horizontal="center"/>
    </xf>
    <xf numFmtId="1" fontId="18" fillId="0" borderId="6" xfId="451" applyNumberFormat="1" applyFont="1" applyBorder="1" applyAlignment="1">
      <alignment horizontal="center"/>
    </xf>
    <xf numFmtId="0" fontId="18" fillId="0" borderId="6" xfId="451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8" fillId="0" borderId="9" xfId="0" applyFont="1" applyBorder="1" applyAlignment="1">
      <alignment horizontal="center"/>
    </xf>
  </cellXfs>
  <cellStyles count="460">
    <cellStyle name="Comma 2" xfId="275"/>
    <cellStyle name="Comma 3" xfId="452"/>
    <cellStyle name="Normal" xfId="0" builtinId="0"/>
    <cellStyle name="Normal 10" xfId="439"/>
    <cellStyle name="Normal 11" xfId="442"/>
    <cellStyle name="Normal 12" xfId="450"/>
    <cellStyle name="Normal 2" xfId="274"/>
    <cellStyle name="Normal 2 2" xfId="410"/>
    <cellStyle name="Normal 2 2 2" xfId="448"/>
    <cellStyle name="Normal 2 3" xfId="427"/>
    <cellStyle name="Normal 2 3 2" xfId="445"/>
    <cellStyle name="Normal 2 4" xfId="429"/>
    <cellStyle name="Normal 2 5" xfId="443"/>
    <cellStyle name="Normal 3" xfId="273"/>
    <cellStyle name="Normal 3 10" xfId="453"/>
    <cellStyle name="Normal 3 2" xfId="409"/>
    <cellStyle name="Normal 3 2 2" xfId="420"/>
    <cellStyle name="Normal 3 2 2 2" xfId="459"/>
    <cellStyle name="Normal 3 2 3" xfId="449"/>
    <cellStyle name="Normal 3 2 4" xfId="455"/>
    <cellStyle name="Normal 3 3" xfId="418"/>
    <cellStyle name="Normal 3 3 2" xfId="457"/>
    <cellStyle name="Normal 3 4" xfId="431"/>
    <cellStyle name="Normal 3 5" xfId="433"/>
    <cellStyle name="Normal 3 6" xfId="436"/>
    <cellStyle name="Normal 3 7" xfId="438"/>
    <cellStyle name="Normal 3 8" xfId="441"/>
    <cellStyle name="Normal 3 9" xfId="446"/>
    <cellStyle name="Normal 4" xfId="425"/>
    <cellStyle name="Normal 4 2" xfId="430"/>
    <cellStyle name="Normal 4 2 2" xfId="458"/>
    <cellStyle name="Normal 4 3" xfId="435"/>
    <cellStyle name="Normal 4 4" xfId="440"/>
    <cellStyle name="Normal 4 5" xfId="447"/>
    <cellStyle name="Normal 4 6" xfId="454"/>
    <cellStyle name="Normal 5" xfId="426"/>
    <cellStyle name="Normal 5 2" xfId="444"/>
    <cellStyle name="Normal 6" xfId="428"/>
    <cellStyle name="Normal 6 2" xfId="456"/>
    <cellStyle name="Normal 7" xfId="432"/>
    <cellStyle name="Normal 7 2" xfId="451"/>
    <cellStyle name="Normal 8" xfId="434"/>
    <cellStyle name="Normal 9" xfId="437"/>
    <cellStyle name="เครื่องหมายจุลภาค 2" xfId="278"/>
    <cellStyle name="ปกติ 10" xfId="416"/>
    <cellStyle name="ปกติ 10 10" xfId="210"/>
    <cellStyle name="ปกติ 10 11" xfId="225"/>
    <cellStyle name="ปกติ 10 12" xfId="265"/>
    <cellStyle name="ปกติ 10 12 2" xfId="401"/>
    <cellStyle name="ปกติ 10 13" xfId="271"/>
    <cellStyle name="ปกติ 10 13 2" xfId="407"/>
    <cellStyle name="ปกติ 10 2" xfId="51"/>
    <cellStyle name="ปกติ 10 3" xfId="96"/>
    <cellStyle name="ปกติ 10 3 2" xfId="324"/>
    <cellStyle name="ปกติ 10 4" xfId="141"/>
    <cellStyle name="ปกติ 10 4 2" xfId="369"/>
    <cellStyle name="ปกติ 10 5" xfId="150"/>
    <cellStyle name="ปกติ 10 6" xfId="160"/>
    <cellStyle name="ปกติ 10 7" xfId="171"/>
    <cellStyle name="ปกติ 10 8" xfId="183"/>
    <cellStyle name="ปกติ 10 9" xfId="196"/>
    <cellStyle name="ปกติ 11 2" xfId="151"/>
    <cellStyle name="ปกติ 11 3" xfId="161"/>
    <cellStyle name="ปกติ 11 4" xfId="172"/>
    <cellStyle name="ปกติ 11 5" xfId="184"/>
    <cellStyle name="ปกติ 11 6" xfId="197"/>
    <cellStyle name="ปกติ 11 7" xfId="211"/>
    <cellStyle name="ปกติ 11 8" xfId="226"/>
    <cellStyle name="ปกติ 11 9" xfId="272"/>
    <cellStyle name="ปกติ 11 9 2" xfId="408"/>
    <cellStyle name="ปกติ 12 2" xfId="162"/>
    <cellStyle name="ปกติ 12 3" xfId="173"/>
    <cellStyle name="ปกติ 12 4" xfId="185"/>
    <cellStyle name="ปกติ 12 5" xfId="198"/>
    <cellStyle name="ปกติ 12 6" xfId="212"/>
    <cellStyle name="ปกติ 12 7" xfId="227"/>
    <cellStyle name="ปกติ 13 2" xfId="174"/>
    <cellStyle name="ปกติ 13 3" xfId="186"/>
    <cellStyle name="ปกติ 13 4" xfId="199"/>
    <cellStyle name="ปกติ 13 5" xfId="213"/>
    <cellStyle name="ปกติ 13 6" xfId="228"/>
    <cellStyle name="ปกติ 14 2" xfId="187"/>
    <cellStyle name="ปกติ 14 3" xfId="200"/>
    <cellStyle name="ปกติ 14 4" xfId="214"/>
    <cellStyle name="ปกติ 14 5" xfId="229"/>
    <cellStyle name="ปกติ 15 2" xfId="201"/>
    <cellStyle name="ปกติ 15 3" xfId="215"/>
    <cellStyle name="ปกติ 15 4" xfId="230"/>
    <cellStyle name="ปกติ 16 2" xfId="216"/>
    <cellStyle name="ปกติ 16 3" xfId="231"/>
    <cellStyle name="ปกติ 2" xfId="277"/>
    <cellStyle name="ปกติ 2 10" xfId="28"/>
    <cellStyle name="ปกติ 2 11" xfId="35"/>
    <cellStyle name="ปกติ 2 12" xfId="43"/>
    <cellStyle name="ปกติ 2 13" xfId="52"/>
    <cellStyle name="ปกติ 2 13 2" xfId="280"/>
    <cellStyle name="ปกติ 2 14" xfId="53"/>
    <cellStyle name="ปกติ 2 14 2" xfId="281"/>
    <cellStyle name="ปกติ 2 15" xfId="55"/>
    <cellStyle name="ปกติ 2 15 2" xfId="283"/>
    <cellStyle name="ปกติ 2 16" xfId="58"/>
    <cellStyle name="ปกติ 2 16 2" xfId="286"/>
    <cellStyle name="ปกติ 2 17" xfId="62"/>
    <cellStyle name="ปกติ 2 17 2" xfId="290"/>
    <cellStyle name="ปกติ 2 18" xfId="67"/>
    <cellStyle name="ปกติ 2 18 2" xfId="295"/>
    <cellStyle name="ปกติ 2 19" xfId="73"/>
    <cellStyle name="ปกติ 2 19 2" xfId="301"/>
    <cellStyle name="ปกติ 2 2" xfId="1"/>
    <cellStyle name="ปกติ 2 20" xfId="80"/>
    <cellStyle name="ปกติ 2 20 2" xfId="308"/>
    <cellStyle name="ปกติ 2 21" xfId="88"/>
    <cellStyle name="ปกติ 2 21 2" xfId="316"/>
    <cellStyle name="ปกติ 2 22" xfId="97"/>
    <cellStyle name="ปกติ 2 22 2" xfId="325"/>
    <cellStyle name="ปกติ 2 23" xfId="98"/>
    <cellStyle name="ปกติ 2 23 2" xfId="326"/>
    <cellStyle name="ปกติ 2 24" xfId="100"/>
    <cellStyle name="ปกติ 2 24 2" xfId="328"/>
    <cellStyle name="ปกติ 2 25" xfId="103"/>
    <cellStyle name="ปกติ 2 25 2" xfId="331"/>
    <cellStyle name="ปกติ 2 26" xfId="107"/>
    <cellStyle name="ปกติ 2 26 2" xfId="335"/>
    <cellStyle name="ปกติ 2 27" xfId="112"/>
    <cellStyle name="ปกติ 2 27 2" xfId="340"/>
    <cellStyle name="ปกติ 2 28" xfId="118"/>
    <cellStyle name="ปกติ 2 28 2" xfId="346"/>
    <cellStyle name="ปกติ 2 29" xfId="125"/>
    <cellStyle name="ปกติ 2 29 2" xfId="353"/>
    <cellStyle name="ปกติ 2 3" xfId="2"/>
    <cellStyle name="ปกติ 2 30" xfId="133"/>
    <cellStyle name="ปกติ 2 30 2" xfId="361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2" xfId="370"/>
    <cellStyle name="ปกติ 2 39" xfId="234"/>
    <cellStyle name="ปกติ 2 39 2" xfId="371"/>
    <cellStyle name="ปกติ 2 4" xfId="4"/>
    <cellStyle name="ปกติ 2 40" xfId="236"/>
    <cellStyle name="ปกติ 2 40 2" xfId="373"/>
    <cellStyle name="ปกติ 2 41" xfId="239"/>
    <cellStyle name="ปกติ 2 41 2" xfId="376"/>
    <cellStyle name="ปกติ 2 42" xfId="243"/>
    <cellStyle name="ปกติ 2 42 2" xfId="380"/>
    <cellStyle name="ปกติ 2 43" xfId="248"/>
    <cellStyle name="ปกติ 2 43 2" xfId="385"/>
    <cellStyle name="ปกติ 2 44" xfId="254"/>
    <cellStyle name="ปกติ 2 44 2" xfId="391"/>
    <cellStyle name="ปกติ 2 45" xfId="260"/>
    <cellStyle name="ปกติ 2 45 2" xfId="396"/>
    <cellStyle name="ปกติ 2 46" xfId="266"/>
    <cellStyle name="ปกติ 2 46 2" xfId="402"/>
    <cellStyle name="ปกติ 2 47" xfId="411"/>
    <cellStyle name="ปกติ 2 48" xfId="415"/>
    <cellStyle name="ปกติ 2 48 2" xfId="424"/>
    <cellStyle name="ปกติ 2 5" xfId="7"/>
    <cellStyle name="ปกติ 2 6" xfId="10"/>
    <cellStyle name="ปกติ 2 7" xfId="13"/>
    <cellStyle name="ปกติ 2 8" xfId="17"/>
    <cellStyle name="ปกติ 2 9" xfId="22"/>
    <cellStyle name="ปกติ 20" xfId="232"/>
    <cellStyle name="ปกติ 3" xfId="276"/>
    <cellStyle name="ปกติ 3 10" xfId="36"/>
    <cellStyle name="ปกติ 3 11" xfId="44"/>
    <cellStyle name="ปกติ 3 12" xfId="54"/>
    <cellStyle name="ปกติ 3 12 2" xfId="282"/>
    <cellStyle name="ปกติ 3 13" xfId="56"/>
    <cellStyle name="ปกติ 3 13 2" xfId="284"/>
    <cellStyle name="ปกติ 3 14" xfId="59"/>
    <cellStyle name="ปกติ 3 14 2" xfId="287"/>
    <cellStyle name="ปกติ 3 15" xfId="63"/>
    <cellStyle name="ปกติ 3 15 2" xfId="291"/>
    <cellStyle name="ปกติ 3 16" xfId="68"/>
    <cellStyle name="ปกติ 3 16 2" xfId="296"/>
    <cellStyle name="ปกติ 3 17" xfId="74"/>
    <cellStyle name="ปกติ 3 17 2" xfId="302"/>
    <cellStyle name="ปกติ 3 18" xfId="81"/>
    <cellStyle name="ปกติ 3 18 2" xfId="309"/>
    <cellStyle name="ปกติ 3 19" xfId="89"/>
    <cellStyle name="ปกติ 3 19 2" xfId="317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5" xfId="11"/>
    <cellStyle name="ปกติ 3 6" xfId="14"/>
    <cellStyle name="ปกติ 3 7" xfId="18"/>
    <cellStyle name="ปกติ 3 8" xfId="23"/>
    <cellStyle name="ปกติ 3 9" xfId="29"/>
    <cellStyle name="ปกติ 4" xfId="279"/>
    <cellStyle name="ปกติ 4 10" xfId="45"/>
    <cellStyle name="ปกติ 4 11" xfId="57"/>
    <cellStyle name="ปกติ 4 11 2" xfId="285"/>
    <cellStyle name="ปกติ 4 12" xfId="60"/>
    <cellStyle name="ปกติ 4 12 2" xfId="288"/>
    <cellStyle name="ปกติ 4 13" xfId="64"/>
    <cellStyle name="ปกติ 4 13 2" xfId="292"/>
    <cellStyle name="ปกติ 4 14" xfId="69"/>
    <cellStyle name="ปกติ 4 14 2" xfId="297"/>
    <cellStyle name="ปกติ 4 15" xfId="75"/>
    <cellStyle name="ปกติ 4 15 2" xfId="303"/>
    <cellStyle name="ปกติ 4 16" xfId="82"/>
    <cellStyle name="ปกติ 4 16 2" xfId="310"/>
    <cellStyle name="ปกติ 4 17" xfId="90"/>
    <cellStyle name="ปกติ 4 17 2" xfId="318"/>
    <cellStyle name="ปกติ 4 18" xfId="102"/>
    <cellStyle name="ปกติ 4 18 2" xfId="330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4" xfId="12"/>
    <cellStyle name="ปกติ 4 5" xfId="15"/>
    <cellStyle name="ปกติ 4 6" xfId="19"/>
    <cellStyle name="ปกติ 4 7" xfId="24"/>
    <cellStyle name="ปกติ 4 8" xfId="30"/>
    <cellStyle name="ปกติ 4 9" xfId="37"/>
    <cellStyle name="ปกติ 5" xfId="412"/>
    <cellStyle name="ปกติ 5 10" xfId="70"/>
    <cellStyle name="ปกติ 5 10 2" xfId="298"/>
    <cellStyle name="ปกติ 5 11" xfId="76"/>
    <cellStyle name="ปกติ 5 11 2" xfId="304"/>
    <cellStyle name="ปกติ 5 12" xfId="83"/>
    <cellStyle name="ปกติ 5 12 2" xfId="311"/>
    <cellStyle name="ปกติ 5 13" xfId="91"/>
    <cellStyle name="ปกติ 5 13 2" xfId="319"/>
    <cellStyle name="ปกติ 5 14" xfId="106"/>
    <cellStyle name="ปกติ 5 14 2" xfId="334"/>
    <cellStyle name="ปกติ 5 15" xfId="110"/>
    <cellStyle name="ปกติ 5 15 2" xfId="338"/>
    <cellStyle name="ปกติ 5 16" xfId="115"/>
    <cellStyle name="ปกติ 5 16 2" xfId="343"/>
    <cellStyle name="ปกติ 5 17" xfId="121"/>
    <cellStyle name="ปกติ 5 17 2" xfId="349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4" xfId="25"/>
    <cellStyle name="ปกติ 5 5" xfId="31"/>
    <cellStyle name="ปกติ 5 6" xfId="38"/>
    <cellStyle name="ปกติ 5 7" xfId="46"/>
    <cellStyle name="ปกติ 5 8" xfId="61"/>
    <cellStyle name="ปกติ 5 8 2" xfId="289"/>
    <cellStyle name="ปกติ 5 9" xfId="65"/>
    <cellStyle name="ปกติ 5 9 2" xfId="293"/>
    <cellStyle name="ปกติ 6" xfId="413"/>
    <cellStyle name="ปกติ 6 10" xfId="84"/>
    <cellStyle name="ปกติ 6 10 2" xfId="312"/>
    <cellStyle name="ปกติ 6 11" xfId="92"/>
    <cellStyle name="ปกติ 6 11 2" xfId="320"/>
    <cellStyle name="ปกติ 6 12" xfId="111"/>
    <cellStyle name="ปกติ 6 12 2" xfId="339"/>
    <cellStyle name="ปกติ 6 13" xfId="116"/>
    <cellStyle name="ปกติ 6 13 2" xfId="344"/>
    <cellStyle name="ปกติ 6 14" xfId="122"/>
    <cellStyle name="ปกติ 6 14 2" xfId="350"/>
    <cellStyle name="ปกติ 6 15" xfId="129"/>
    <cellStyle name="ปกติ 6 15 2" xfId="357"/>
    <cellStyle name="ปกติ 6 16" xfId="137"/>
    <cellStyle name="ปกติ 6 16 2" xfId="36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4" xfId="32"/>
    <cellStyle name="ปกติ 6 5" xfId="39"/>
    <cellStyle name="ปกติ 6 6" xfId="47"/>
    <cellStyle name="ปกติ 6 7" xfId="66"/>
    <cellStyle name="ปกติ 6 7 2" xfId="294"/>
    <cellStyle name="ปกติ 6 8" xfId="71"/>
    <cellStyle name="ปกติ 6 8 2" xfId="299"/>
    <cellStyle name="ปกติ 6 9" xfId="77"/>
    <cellStyle name="ปกติ 6 9 2" xfId="305"/>
    <cellStyle name="ปกติ 7" xfId="414"/>
    <cellStyle name="ปกติ 7 10" xfId="117"/>
    <cellStyle name="ปกติ 7 10 2" xfId="345"/>
    <cellStyle name="ปกติ 7 11" xfId="123"/>
    <cellStyle name="ปกติ 7 11 2" xfId="351"/>
    <cellStyle name="ปกติ 7 12" xfId="130"/>
    <cellStyle name="ปกติ 7 12 2" xfId="358"/>
    <cellStyle name="ปกติ 7 13" xfId="138"/>
    <cellStyle name="ปกติ 7 13 2" xfId="366"/>
    <cellStyle name="ปกติ 7 14" xfId="147"/>
    <cellStyle name="ปกติ 7 15" xfId="15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3" xfId="33"/>
    <cellStyle name="ปกติ 7 4" xfId="40"/>
    <cellStyle name="ปกติ 7 5" xfId="48"/>
    <cellStyle name="ปกติ 7 6" xfId="72"/>
    <cellStyle name="ปกติ 7 6 2" xfId="300"/>
    <cellStyle name="ปกติ 7 7" xfId="78"/>
    <cellStyle name="ปกติ 7 7 2" xfId="306"/>
    <cellStyle name="ปกติ 7 8" xfId="85"/>
    <cellStyle name="ปกติ 7 8 2" xfId="313"/>
    <cellStyle name="ปกติ 7 9" xfId="93"/>
    <cellStyle name="ปกติ 7 9 2" xfId="321"/>
    <cellStyle name="ปกติ 8" xfId="417"/>
    <cellStyle name="ปกติ 8 10" xfId="139"/>
    <cellStyle name="ปกติ 8 10 2" xfId="367"/>
    <cellStyle name="ปกติ 8 11" xfId="148"/>
    <cellStyle name="ปกติ 8 12" xfId="158"/>
    <cellStyle name="ปกติ 8 13" xfId="169"/>
    <cellStyle name="ปกติ 8 14" xfId="181"/>
    <cellStyle name="ปกติ 8 15" xfId="194"/>
    <cellStyle name="ปกติ 8 16" xfId="208"/>
    <cellStyle name="ปกติ 8 17" xfId="223"/>
    <cellStyle name="ปกติ 8 2" xfId="34"/>
    <cellStyle name="ปกติ 8 3" xfId="41"/>
    <cellStyle name="ปกติ 8 4" xfId="49"/>
    <cellStyle name="ปกติ 8 5" xfId="79"/>
    <cellStyle name="ปกติ 8 5 2" xfId="307"/>
    <cellStyle name="ปกติ 8 6" xfId="86"/>
    <cellStyle name="ปกติ 8 6 2" xfId="314"/>
    <cellStyle name="ปกติ 8 7" xfId="94"/>
    <cellStyle name="ปกติ 8 7 2" xfId="322"/>
    <cellStyle name="ปกติ 8 8" xfId="124"/>
    <cellStyle name="ปกติ 8 8 2" xfId="352"/>
    <cellStyle name="ปกติ 8 9" xfId="131"/>
    <cellStyle name="ปกติ 8 9 2" xfId="359"/>
    <cellStyle name="ปกติ 9" xfId="259"/>
    <cellStyle name="ปกติ 9 10" xfId="170"/>
    <cellStyle name="ปกติ 9 11" xfId="182"/>
    <cellStyle name="ปกติ 9 12" xfId="195"/>
    <cellStyle name="ปกติ 9 13" xfId="209"/>
    <cellStyle name="ปกติ 9 14" xfId="224"/>
    <cellStyle name="ปกติ 9 2" xfId="42"/>
    <cellStyle name="ปกติ 9 3" xfId="50"/>
    <cellStyle name="ปกติ 9 4" xfId="87"/>
    <cellStyle name="ปกติ 9 4 2" xfId="315"/>
    <cellStyle name="ปกติ 9 5" xfId="95"/>
    <cellStyle name="ปกติ 9 5 2" xfId="323"/>
    <cellStyle name="ปกติ 9 6" xfId="132"/>
    <cellStyle name="ปกติ 9 6 2" xfId="360"/>
    <cellStyle name="ปกติ 9 7" xfId="140"/>
    <cellStyle name="ปกติ 9 7 2" xfId="368"/>
    <cellStyle name="ปกติ 9 8" xfId="149"/>
    <cellStyle name="ปกติ 9 9" xfId="1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selection activeCell="B2" sqref="B2"/>
    </sheetView>
  </sheetViews>
  <sheetFormatPr defaultRowHeight="21.75" x14ac:dyDescent="0.5"/>
  <cols>
    <col min="1" max="1" width="5" customWidth="1"/>
    <col min="2" max="2" width="20.28515625" customWidth="1"/>
    <col min="3" max="27" width="4.42578125" customWidth="1"/>
  </cols>
  <sheetData>
    <row r="1" spans="1:27" ht="25.5" x14ac:dyDescent="0.5">
      <c r="A1" s="62" t="s">
        <v>109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18.95" customHeight="1" x14ac:dyDescent="0.5">
      <c r="A2" s="29" t="s">
        <v>0</v>
      </c>
      <c r="B2" s="29" t="s">
        <v>1</v>
      </c>
      <c r="C2" s="63" t="s">
        <v>5</v>
      </c>
      <c r="D2" s="61"/>
      <c r="E2" s="60" t="s">
        <v>6</v>
      </c>
      <c r="F2" s="61"/>
      <c r="G2" s="60" t="s">
        <v>7</v>
      </c>
      <c r="H2" s="61"/>
      <c r="I2" s="60" t="s">
        <v>8</v>
      </c>
      <c r="J2" s="61"/>
      <c r="K2" s="60" t="s">
        <v>16</v>
      </c>
      <c r="L2" s="61"/>
      <c r="M2" s="60" t="s">
        <v>11</v>
      </c>
      <c r="N2" s="61"/>
      <c r="O2" s="60" t="s">
        <v>12</v>
      </c>
      <c r="P2" s="61"/>
      <c r="Q2" s="60" t="s">
        <v>9</v>
      </c>
      <c r="R2" s="61"/>
      <c r="S2" s="60" t="s">
        <v>10</v>
      </c>
      <c r="T2" s="61"/>
      <c r="U2" s="60" t="s">
        <v>103</v>
      </c>
      <c r="V2" s="61"/>
      <c r="W2" s="16" t="s">
        <v>3</v>
      </c>
      <c r="X2" s="17" t="s">
        <v>13</v>
      </c>
      <c r="Y2" s="17" t="s">
        <v>3</v>
      </c>
      <c r="Z2" s="17" t="s">
        <v>2</v>
      </c>
      <c r="AA2" s="18" t="s">
        <v>15</v>
      </c>
    </row>
    <row r="3" spans="1:27" ht="18.95" customHeight="1" x14ac:dyDescent="0.5">
      <c r="A3" s="30"/>
      <c r="B3" s="31"/>
      <c r="C3" s="19">
        <v>100</v>
      </c>
      <c r="D3" s="19" t="s">
        <v>2</v>
      </c>
      <c r="E3" s="19">
        <v>100</v>
      </c>
      <c r="F3" s="19" t="s">
        <v>2</v>
      </c>
      <c r="G3" s="19">
        <v>100</v>
      </c>
      <c r="H3" s="19" t="s">
        <v>2</v>
      </c>
      <c r="I3" s="19">
        <v>100</v>
      </c>
      <c r="J3" s="19" t="s">
        <v>2</v>
      </c>
      <c r="K3" s="19">
        <v>100</v>
      </c>
      <c r="L3" s="19" t="s">
        <v>2</v>
      </c>
      <c r="M3" s="19">
        <v>100</v>
      </c>
      <c r="N3" s="19" t="s">
        <v>2</v>
      </c>
      <c r="O3" s="19">
        <v>100</v>
      </c>
      <c r="P3" s="19" t="s">
        <v>2</v>
      </c>
      <c r="Q3" s="19">
        <v>100</v>
      </c>
      <c r="R3" s="19" t="s">
        <v>2</v>
      </c>
      <c r="S3" s="19">
        <v>100</v>
      </c>
      <c r="T3" s="19" t="s">
        <v>2</v>
      </c>
      <c r="U3" s="19">
        <v>100</v>
      </c>
      <c r="V3" s="19" t="s">
        <v>2</v>
      </c>
      <c r="W3" s="16">
        <v>1000</v>
      </c>
      <c r="X3" s="22"/>
      <c r="Y3" s="23"/>
      <c r="Z3" s="23" t="s">
        <v>4</v>
      </c>
      <c r="AA3" s="23" t="s">
        <v>14</v>
      </c>
    </row>
    <row r="4" spans="1:27" s="12" customFormat="1" ht="18.95" customHeight="1" x14ac:dyDescent="0.45">
      <c r="A4" s="11">
        <v>1</v>
      </c>
      <c r="B4" s="40" t="s">
        <v>88</v>
      </c>
      <c r="C4" s="42">
        <v>67</v>
      </c>
      <c r="D4" s="42" t="s">
        <v>134</v>
      </c>
      <c r="E4" s="42">
        <v>70</v>
      </c>
      <c r="F4" s="42" t="s">
        <v>136</v>
      </c>
      <c r="G4" s="42">
        <v>74</v>
      </c>
      <c r="H4" s="42" t="s">
        <v>136</v>
      </c>
      <c r="I4" s="45">
        <v>60</v>
      </c>
      <c r="J4" s="45" t="s">
        <v>137</v>
      </c>
      <c r="K4" s="45">
        <v>69</v>
      </c>
      <c r="L4" s="45" t="s">
        <v>134</v>
      </c>
      <c r="M4" s="42">
        <v>66</v>
      </c>
      <c r="N4" s="42" t="s">
        <v>134</v>
      </c>
      <c r="O4" s="42">
        <v>92</v>
      </c>
      <c r="P4" s="42" t="s">
        <v>131</v>
      </c>
      <c r="Q4" s="42">
        <v>76</v>
      </c>
      <c r="R4" s="42" t="s">
        <v>132</v>
      </c>
      <c r="S4" s="42">
        <v>61</v>
      </c>
      <c r="T4" s="42" t="s">
        <v>137</v>
      </c>
      <c r="U4" s="42">
        <v>70</v>
      </c>
      <c r="V4" s="42" t="s">
        <v>136</v>
      </c>
      <c r="W4" s="24">
        <f>C4+E4+G4+I4+K4+M4+O4+Q4+S4+U4</f>
        <v>705</v>
      </c>
      <c r="X4" s="25">
        <f>W4/10</f>
        <v>70.5</v>
      </c>
      <c r="Y4" s="25">
        <f>D4+F4+H4+J4+L4+N4+P4+R4+T4+V4</f>
        <v>28</v>
      </c>
      <c r="Z4" s="25">
        <f>Y4/10</f>
        <v>2.8</v>
      </c>
      <c r="AA4" s="19">
        <v>14</v>
      </c>
    </row>
    <row r="5" spans="1:27" s="12" customFormat="1" ht="18.95" customHeight="1" x14ac:dyDescent="0.45">
      <c r="A5" s="13">
        <v>2</v>
      </c>
      <c r="B5" s="40" t="s">
        <v>92</v>
      </c>
      <c r="C5" s="42">
        <v>64</v>
      </c>
      <c r="D5" s="42" t="s">
        <v>137</v>
      </c>
      <c r="E5" s="42">
        <v>66</v>
      </c>
      <c r="F5" s="42" t="s">
        <v>134</v>
      </c>
      <c r="G5" s="42">
        <v>59</v>
      </c>
      <c r="H5" s="42" t="s">
        <v>133</v>
      </c>
      <c r="I5" s="45">
        <v>61</v>
      </c>
      <c r="J5" s="45" t="s">
        <v>137</v>
      </c>
      <c r="K5" s="45">
        <v>67</v>
      </c>
      <c r="L5" s="45" t="s">
        <v>134</v>
      </c>
      <c r="M5" s="42">
        <v>62</v>
      </c>
      <c r="N5" s="42" t="s">
        <v>137</v>
      </c>
      <c r="O5" s="42">
        <v>89</v>
      </c>
      <c r="P5" s="42" t="s">
        <v>131</v>
      </c>
      <c r="Q5" s="42">
        <v>65</v>
      </c>
      <c r="R5" s="42" t="s">
        <v>134</v>
      </c>
      <c r="S5" s="42">
        <v>63</v>
      </c>
      <c r="T5" s="42" t="s">
        <v>137</v>
      </c>
      <c r="U5" s="42">
        <v>70</v>
      </c>
      <c r="V5" s="42" t="s">
        <v>136</v>
      </c>
      <c r="W5" s="24">
        <f t="shared" ref="W5:W20" si="0">C5+E5+G5+I5+K5+M5+O5+Q5+S5+U5</f>
        <v>666</v>
      </c>
      <c r="X5" s="25">
        <f t="shared" ref="X5:X20" si="1">W5/10</f>
        <v>66.599999999999994</v>
      </c>
      <c r="Y5" s="25">
        <f t="shared" ref="Y5:Y20" si="2">D5+F5+H5+J5+L5+N5+P5+R5+T5+V5</f>
        <v>24</v>
      </c>
      <c r="Z5" s="25">
        <f t="shared" ref="Z5:Z20" si="3">Y5/10</f>
        <v>2.4</v>
      </c>
      <c r="AA5" s="19">
        <v>15</v>
      </c>
    </row>
    <row r="6" spans="1:27" s="12" customFormat="1" ht="18.95" customHeight="1" x14ac:dyDescent="0.45">
      <c r="A6" s="13">
        <v>3</v>
      </c>
      <c r="B6" s="40" t="s">
        <v>115</v>
      </c>
      <c r="C6" s="42">
        <v>79</v>
      </c>
      <c r="D6" s="42" t="s">
        <v>132</v>
      </c>
      <c r="E6" s="42">
        <v>67</v>
      </c>
      <c r="F6" s="42" t="s">
        <v>134</v>
      </c>
      <c r="G6" s="42">
        <v>70</v>
      </c>
      <c r="H6" s="42" t="s">
        <v>136</v>
      </c>
      <c r="I6" s="45">
        <v>65</v>
      </c>
      <c r="J6" s="45" t="s">
        <v>134</v>
      </c>
      <c r="K6" s="45">
        <v>69</v>
      </c>
      <c r="L6" s="45" t="s">
        <v>134</v>
      </c>
      <c r="M6" s="42">
        <v>68</v>
      </c>
      <c r="N6" s="42" t="s">
        <v>134</v>
      </c>
      <c r="O6" s="42">
        <v>91</v>
      </c>
      <c r="P6" s="42" t="s">
        <v>131</v>
      </c>
      <c r="Q6" s="42">
        <v>71</v>
      </c>
      <c r="R6" s="42" t="s">
        <v>136</v>
      </c>
      <c r="S6" s="42">
        <v>63</v>
      </c>
      <c r="T6" s="42" t="s">
        <v>137</v>
      </c>
      <c r="U6" s="42">
        <v>71</v>
      </c>
      <c r="V6" s="42" t="s">
        <v>136</v>
      </c>
      <c r="W6" s="24">
        <f t="shared" si="0"/>
        <v>714</v>
      </c>
      <c r="X6" s="25">
        <f t="shared" si="1"/>
        <v>71.400000000000006</v>
      </c>
      <c r="Y6" s="25">
        <f t="shared" si="2"/>
        <v>28.5</v>
      </c>
      <c r="Z6" s="25">
        <f t="shared" si="3"/>
        <v>2.85</v>
      </c>
      <c r="AA6" s="19">
        <v>12</v>
      </c>
    </row>
    <row r="7" spans="1:27" s="12" customFormat="1" ht="18.95" customHeight="1" x14ac:dyDescent="0.45">
      <c r="A7" s="13">
        <v>4</v>
      </c>
      <c r="B7" s="40" t="s">
        <v>116</v>
      </c>
      <c r="C7" s="42">
        <v>73</v>
      </c>
      <c r="D7" s="42" t="s">
        <v>136</v>
      </c>
      <c r="E7" s="42">
        <v>75</v>
      </c>
      <c r="F7" s="42" t="s">
        <v>132</v>
      </c>
      <c r="G7" s="42">
        <v>69</v>
      </c>
      <c r="H7" s="42" t="s">
        <v>134</v>
      </c>
      <c r="I7" s="45">
        <v>67</v>
      </c>
      <c r="J7" s="45" t="s">
        <v>134</v>
      </c>
      <c r="K7" s="45">
        <v>68</v>
      </c>
      <c r="L7" s="45" t="s">
        <v>134</v>
      </c>
      <c r="M7" s="42">
        <v>80</v>
      </c>
      <c r="N7" s="42" t="s">
        <v>131</v>
      </c>
      <c r="O7" s="42">
        <v>96</v>
      </c>
      <c r="P7" s="42" t="s">
        <v>131</v>
      </c>
      <c r="Q7" s="42">
        <v>75</v>
      </c>
      <c r="R7" s="42" t="s">
        <v>132</v>
      </c>
      <c r="S7" s="42">
        <v>67</v>
      </c>
      <c r="T7" s="42" t="s">
        <v>134</v>
      </c>
      <c r="U7" s="42">
        <v>73</v>
      </c>
      <c r="V7" s="42" t="s">
        <v>136</v>
      </c>
      <c r="W7" s="24">
        <f t="shared" si="0"/>
        <v>743</v>
      </c>
      <c r="X7" s="25">
        <f t="shared" si="1"/>
        <v>74.3</v>
      </c>
      <c r="Y7" s="25">
        <f t="shared" si="2"/>
        <v>31</v>
      </c>
      <c r="Z7" s="25">
        <f t="shared" si="3"/>
        <v>3.1</v>
      </c>
      <c r="AA7" s="19">
        <v>9</v>
      </c>
    </row>
    <row r="8" spans="1:27" s="12" customFormat="1" ht="18.95" customHeight="1" x14ac:dyDescent="0.45">
      <c r="A8" s="13">
        <v>5</v>
      </c>
      <c r="B8" s="40" t="s">
        <v>117</v>
      </c>
      <c r="C8" s="42">
        <v>51</v>
      </c>
      <c r="D8" s="42" t="s">
        <v>135</v>
      </c>
      <c r="E8" s="42">
        <v>52</v>
      </c>
      <c r="F8" s="42" t="s">
        <v>135</v>
      </c>
      <c r="G8" s="42">
        <v>51</v>
      </c>
      <c r="H8" s="42" t="s">
        <v>135</v>
      </c>
      <c r="I8" s="45">
        <v>60</v>
      </c>
      <c r="J8" s="45" t="s">
        <v>137</v>
      </c>
      <c r="K8" s="45">
        <v>62</v>
      </c>
      <c r="L8" s="45" t="s">
        <v>137</v>
      </c>
      <c r="M8" s="42">
        <v>56</v>
      </c>
      <c r="N8" s="42" t="s">
        <v>133</v>
      </c>
      <c r="O8" s="42">
        <v>62</v>
      </c>
      <c r="P8" s="42" t="s">
        <v>137</v>
      </c>
      <c r="Q8" s="42">
        <v>58</v>
      </c>
      <c r="R8" s="42" t="s">
        <v>133</v>
      </c>
      <c r="S8" s="42">
        <v>60</v>
      </c>
      <c r="T8" s="42" t="s">
        <v>137</v>
      </c>
      <c r="U8" s="42">
        <v>70</v>
      </c>
      <c r="V8" s="42" t="s">
        <v>136</v>
      </c>
      <c r="W8" s="24">
        <f t="shared" si="0"/>
        <v>582</v>
      </c>
      <c r="X8" s="25">
        <f t="shared" si="1"/>
        <v>58.2</v>
      </c>
      <c r="Y8" s="25">
        <f t="shared" si="2"/>
        <v>17</v>
      </c>
      <c r="Z8" s="25">
        <f t="shared" si="3"/>
        <v>1.7</v>
      </c>
      <c r="AA8" s="19">
        <v>17</v>
      </c>
    </row>
    <row r="9" spans="1:27" s="12" customFormat="1" ht="18.95" customHeight="1" x14ac:dyDescent="0.45">
      <c r="A9" s="13">
        <v>6</v>
      </c>
      <c r="B9" s="40" t="s">
        <v>118</v>
      </c>
      <c r="C9" s="42">
        <v>66</v>
      </c>
      <c r="D9" s="42" t="s">
        <v>134</v>
      </c>
      <c r="E9" s="42">
        <v>64</v>
      </c>
      <c r="F9" s="42" t="s">
        <v>137</v>
      </c>
      <c r="G9" s="42">
        <v>67</v>
      </c>
      <c r="H9" s="42" t="s">
        <v>134</v>
      </c>
      <c r="I9" s="45">
        <v>64</v>
      </c>
      <c r="J9" s="45" t="s">
        <v>137</v>
      </c>
      <c r="K9" s="45">
        <v>70</v>
      </c>
      <c r="L9" s="45" t="s">
        <v>136</v>
      </c>
      <c r="M9" s="42">
        <v>74</v>
      </c>
      <c r="N9" s="42" t="s">
        <v>136</v>
      </c>
      <c r="O9" s="42">
        <v>94</v>
      </c>
      <c r="P9" s="42" t="s">
        <v>131</v>
      </c>
      <c r="Q9" s="42">
        <v>78</v>
      </c>
      <c r="R9" s="42" t="s">
        <v>132</v>
      </c>
      <c r="S9" s="42">
        <v>60</v>
      </c>
      <c r="T9" s="42" t="s">
        <v>137</v>
      </c>
      <c r="U9" s="42">
        <v>71</v>
      </c>
      <c r="V9" s="42" t="s">
        <v>136</v>
      </c>
      <c r="W9" s="24">
        <f t="shared" si="0"/>
        <v>708</v>
      </c>
      <c r="X9" s="25">
        <f t="shared" si="1"/>
        <v>70.8</v>
      </c>
      <c r="Y9" s="25">
        <f t="shared" si="2"/>
        <v>27.5</v>
      </c>
      <c r="Z9" s="25">
        <f t="shared" si="3"/>
        <v>2.75</v>
      </c>
      <c r="AA9" s="19">
        <v>13</v>
      </c>
    </row>
    <row r="10" spans="1:27" s="12" customFormat="1" ht="18.95" customHeight="1" x14ac:dyDescent="0.45">
      <c r="A10" s="13">
        <v>7</v>
      </c>
      <c r="B10" s="40" t="s">
        <v>119</v>
      </c>
      <c r="C10" s="42">
        <v>50</v>
      </c>
      <c r="D10" s="42" t="s">
        <v>135</v>
      </c>
      <c r="E10" s="42">
        <v>53</v>
      </c>
      <c r="F10" s="42" t="s">
        <v>135</v>
      </c>
      <c r="G10" s="42">
        <v>52</v>
      </c>
      <c r="H10" s="42" t="s">
        <v>135</v>
      </c>
      <c r="I10" s="45">
        <v>60</v>
      </c>
      <c r="J10" s="45" t="s">
        <v>137</v>
      </c>
      <c r="K10" s="45">
        <v>63</v>
      </c>
      <c r="L10" s="45" t="s">
        <v>137</v>
      </c>
      <c r="M10" s="42">
        <v>60</v>
      </c>
      <c r="N10" s="42" t="s">
        <v>137</v>
      </c>
      <c r="O10" s="42">
        <v>79</v>
      </c>
      <c r="P10" s="42" t="s">
        <v>132</v>
      </c>
      <c r="Q10" s="42">
        <v>64</v>
      </c>
      <c r="R10" s="42" t="s">
        <v>137</v>
      </c>
      <c r="S10" s="42">
        <v>60</v>
      </c>
      <c r="T10" s="42" t="s">
        <v>137</v>
      </c>
      <c r="U10" s="42">
        <v>70</v>
      </c>
      <c r="V10" s="42" t="s">
        <v>136</v>
      </c>
      <c r="W10" s="24">
        <f t="shared" si="0"/>
        <v>611</v>
      </c>
      <c r="X10" s="25">
        <f t="shared" si="1"/>
        <v>61.1</v>
      </c>
      <c r="Y10" s="25">
        <f t="shared" si="2"/>
        <v>19.5</v>
      </c>
      <c r="Z10" s="25">
        <f t="shared" si="3"/>
        <v>1.95</v>
      </c>
      <c r="AA10" s="19">
        <v>16</v>
      </c>
    </row>
    <row r="11" spans="1:27" s="12" customFormat="1" ht="18.95" customHeight="1" x14ac:dyDescent="0.45">
      <c r="A11" s="13">
        <v>8</v>
      </c>
      <c r="B11" s="40" t="s">
        <v>120</v>
      </c>
      <c r="C11" s="42">
        <v>68</v>
      </c>
      <c r="D11" s="42" t="s">
        <v>134</v>
      </c>
      <c r="E11" s="42">
        <v>69</v>
      </c>
      <c r="F11" s="42" t="s">
        <v>134</v>
      </c>
      <c r="G11" s="42">
        <v>66</v>
      </c>
      <c r="H11" s="42" t="s">
        <v>134</v>
      </c>
      <c r="I11" s="45">
        <v>70</v>
      </c>
      <c r="J11" s="45" t="s">
        <v>136</v>
      </c>
      <c r="K11" s="45">
        <v>75</v>
      </c>
      <c r="L11" s="45" t="s">
        <v>132</v>
      </c>
      <c r="M11" s="42">
        <v>74</v>
      </c>
      <c r="N11" s="42" t="s">
        <v>136</v>
      </c>
      <c r="O11" s="42">
        <v>97</v>
      </c>
      <c r="P11" s="42" t="s">
        <v>131</v>
      </c>
      <c r="Q11" s="42">
        <v>74</v>
      </c>
      <c r="R11" s="42">
        <v>3</v>
      </c>
      <c r="S11" s="42">
        <v>66</v>
      </c>
      <c r="T11" s="42" t="s">
        <v>134</v>
      </c>
      <c r="U11" s="42">
        <v>71</v>
      </c>
      <c r="V11" s="42" t="s">
        <v>136</v>
      </c>
      <c r="W11" s="24">
        <f t="shared" si="0"/>
        <v>730</v>
      </c>
      <c r="X11" s="25">
        <f t="shared" si="1"/>
        <v>73</v>
      </c>
      <c r="Y11" s="25">
        <f t="shared" si="2"/>
        <v>29.5</v>
      </c>
      <c r="Z11" s="25">
        <f t="shared" si="3"/>
        <v>2.95</v>
      </c>
      <c r="AA11" s="19">
        <v>10</v>
      </c>
    </row>
    <row r="12" spans="1:27" s="12" customFormat="1" ht="18.95" customHeight="1" x14ac:dyDescent="0.45">
      <c r="A12" s="13">
        <v>9</v>
      </c>
      <c r="B12" s="40" t="s">
        <v>121</v>
      </c>
      <c r="C12" s="42">
        <v>89</v>
      </c>
      <c r="D12" s="42" t="s">
        <v>131</v>
      </c>
      <c r="E12" s="42">
        <v>82</v>
      </c>
      <c r="F12" s="42" t="s">
        <v>131</v>
      </c>
      <c r="G12" s="42">
        <v>75</v>
      </c>
      <c r="H12" s="42" t="s">
        <v>132</v>
      </c>
      <c r="I12" s="45">
        <v>80</v>
      </c>
      <c r="J12" s="45" t="s">
        <v>131</v>
      </c>
      <c r="K12" s="45">
        <v>87</v>
      </c>
      <c r="L12" s="45" t="s">
        <v>131</v>
      </c>
      <c r="M12" s="42">
        <v>84</v>
      </c>
      <c r="N12" s="42" t="s">
        <v>131</v>
      </c>
      <c r="O12" s="42">
        <v>97</v>
      </c>
      <c r="P12" s="42" t="s">
        <v>131</v>
      </c>
      <c r="Q12" s="42">
        <v>83</v>
      </c>
      <c r="R12" s="42" t="s">
        <v>131</v>
      </c>
      <c r="S12" s="42">
        <v>82</v>
      </c>
      <c r="T12" s="42" t="s">
        <v>131</v>
      </c>
      <c r="U12" s="42">
        <v>81</v>
      </c>
      <c r="V12" s="42" t="s">
        <v>131</v>
      </c>
      <c r="W12" s="24">
        <f t="shared" si="0"/>
        <v>840</v>
      </c>
      <c r="X12" s="25">
        <f t="shared" si="1"/>
        <v>84</v>
      </c>
      <c r="Y12" s="25">
        <f t="shared" si="2"/>
        <v>39.5</v>
      </c>
      <c r="Z12" s="25">
        <f t="shared" si="3"/>
        <v>3.95</v>
      </c>
      <c r="AA12" s="19">
        <v>4</v>
      </c>
    </row>
    <row r="13" spans="1:27" s="12" customFormat="1" ht="18.95" customHeight="1" x14ac:dyDescent="0.45">
      <c r="A13" s="13">
        <v>10</v>
      </c>
      <c r="B13" s="40" t="s">
        <v>122</v>
      </c>
      <c r="C13" s="42">
        <v>83</v>
      </c>
      <c r="D13" s="42" t="s">
        <v>131</v>
      </c>
      <c r="E13" s="42">
        <v>78</v>
      </c>
      <c r="F13" s="42" t="s">
        <v>132</v>
      </c>
      <c r="G13" s="42">
        <v>81</v>
      </c>
      <c r="H13" s="42" t="s">
        <v>131</v>
      </c>
      <c r="I13" s="45">
        <v>81</v>
      </c>
      <c r="J13" s="45" t="s">
        <v>131</v>
      </c>
      <c r="K13" s="45">
        <v>87</v>
      </c>
      <c r="L13" s="45" t="s">
        <v>131</v>
      </c>
      <c r="M13" s="42">
        <v>85</v>
      </c>
      <c r="N13" s="42" t="s">
        <v>131</v>
      </c>
      <c r="O13" s="42">
        <v>96</v>
      </c>
      <c r="P13" s="42" t="s">
        <v>131</v>
      </c>
      <c r="Q13" s="42">
        <v>84</v>
      </c>
      <c r="R13" s="42" t="s">
        <v>131</v>
      </c>
      <c r="S13" s="42">
        <v>80</v>
      </c>
      <c r="T13" s="42" t="s">
        <v>131</v>
      </c>
      <c r="U13" s="42">
        <v>81</v>
      </c>
      <c r="V13" s="42" t="s">
        <v>131</v>
      </c>
      <c r="W13" s="24">
        <f t="shared" si="0"/>
        <v>836</v>
      </c>
      <c r="X13" s="25">
        <f t="shared" si="1"/>
        <v>83.6</v>
      </c>
      <c r="Y13" s="25">
        <f t="shared" si="2"/>
        <v>39.5</v>
      </c>
      <c r="Z13" s="25">
        <f t="shared" si="3"/>
        <v>3.95</v>
      </c>
      <c r="AA13" s="19">
        <v>5</v>
      </c>
    </row>
    <row r="14" spans="1:27" s="12" customFormat="1" ht="18.95" customHeight="1" x14ac:dyDescent="0.45">
      <c r="A14" s="13">
        <v>11</v>
      </c>
      <c r="B14" s="40" t="s">
        <v>123</v>
      </c>
      <c r="C14" s="42">
        <v>93</v>
      </c>
      <c r="D14" s="42" t="s">
        <v>131</v>
      </c>
      <c r="E14" s="42">
        <v>96</v>
      </c>
      <c r="F14" s="42" t="s">
        <v>131</v>
      </c>
      <c r="G14" s="42">
        <v>84</v>
      </c>
      <c r="H14" s="42" t="s">
        <v>131</v>
      </c>
      <c r="I14" s="45">
        <v>86</v>
      </c>
      <c r="J14" s="45" t="s">
        <v>131</v>
      </c>
      <c r="K14" s="45">
        <v>88</v>
      </c>
      <c r="L14" s="45" t="s">
        <v>131</v>
      </c>
      <c r="M14" s="42">
        <v>96</v>
      </c>
      <c r="N14" s="42" t="s">
        <v>131</v>
      </c>
      <c r="O14" s="42">
        <v>100</v>
      </c>
      <c r="P14" s="42" t="s">
        <v>131</v>
      </c>
      <c r="Q14" s="42">
        <v>94</v>
      </c>
      <c r="R14" s="42" t="s">
        <v>131</v>
      </c>
      <c r="S14" s="42">
        <v>86</v>
      </c>
      <c r="T14" s="42" t="s">
        <v>131</v>
      </c>
      <c r="U14" s="42">
        <v>86</v>
      </c>
      <c r="V14" s="42" t="s">
        <v>131</v>
      </c>
      <c r="W14" s="24">
        <f t="shared" si="0"/>
        <v>909</v>
      </c>
      <c r="X14" s="25">
        <f t="shared" si="1"/>
        <v>90.9</v>
      </c>
      <c r="Y14" s="25">
        <f t="shared" si="2"/>
        <v>40</v>
      </c>
      <c r="Z14" s="25">
        <f t="shared" si="3"/>
        <v>4</v>
      </c>
      <c r="AA14" s="19">
        <v>1</v>
      </c>
    </row>
    <row r="15" spans="1:27" s="12" customFormat="1" ht="18.95" customHeight="1" x14ac:dyDescent="0.45">
      <c r="A15" s="13">
        <v>12</v>
      </c>
      <c r="B15" s="40" t="s">
        <v>124</v>
      </c>
      <c r="C15" s="42">
        <v>96</v>
      </c>
      <c r="D15" s="42" t="s">
        <v>131</v>
      </c>
      <c r="E15" s="42">
        <v>96</v>
      </c>
      <c r="F15" s="42" t="s">
        <v>131</v>
      </c>
      <c r="G15" s="42">
        <v>85</v>
      </c>
      <c r="H15" s="42" t="s">
        <v>131</v>
      </c>
      <c r="I15" s="45">
        <v>83</v>
      </c>
      <c r="J15" s="45" t="s">
        <v>131</v>
      </c>
      <c r="K15" s="45">
        <v>89</v>
      </c>
      <c r="L15" s="45" t="s">
        <v>131</v>
      </c>
      <c r="M15" s="42">
        <v>97</v>
      </c>
      <c r="N15" s="42" t="s">
        <v>131</v>
      </c>
      <c r="O15" s="42">
        <v>100</v>
      </c>
      <c r="P15" s="42" t="s">
        <v>131</v>
      </c>
      <c r="Q15" s="42">
        <v>92</v>
      </c>
      <c r="R15" s="42" t="s">
        <v>131</v>
      </c>
      <c r="S15" s="42">
        <v>82</v>
      </c>
      <c r="T15" s="42" t="s">
        <v>131</v>
      </c>
      <c r="U15" s="42">
        <v>82</v>
      </c>
      <c r="V15" s="42" t="s">
        <v>131</v>
      </c>
      <c r="W15" s="24">
        <f t="shared" si="0"/>
        <v>902</v>
      </c>
      <c r="X15" s="25">
        <f t="shared" si="1"/>
        <v>90.2</v>
      </c>
      <c r="Y15" s="25">
        <f t="shared" si="2"/>
        <v>40</v>
      </c>
      <c r="Z15" s="25">
        <f t="shared" si="3"/>
        <v>4</v>
      </c>
      <c r="AA15" s="19">
        <v>2</v>
      </c>
    </row>
    <row r="16" spans="1:27" s="12" customFormat="1" ht="18.95" customHeight="1" x14ac:dyDescent="0.45">
      <c r="A16" s="13">
        <v>13</v>
      </c>
      <c r="B16" s="40" t="s">
        <v>125</v>
      </c>
      <c r="C16" s="42">
        <v>86</v>
      </c>
      <c r="D16" s="42" t="s">
        <v>131</v>
      </c>
      <c r="E16" s="42">
        <v>87</v>
      </c>
      <c r="F16" s="42" t="s">
        <v>131</v>
      </c>
      <c r="G16" s="42">
        <v>77</v>
      </c>
      <c r="H16" s="42" t="s">
        <v>132</v>
      </c>
      <c r="I16" s="45">
        <v>82</v>
      </c>
      <c r="J16" s="45" t="s">
        <v>131</v>
      </c>
      <c r="K16" s="45">
        <v>87</v>
      </c>
      <c r="L16" s="45" t="s">
        <v>131</v>
      </c>
      <c r="M16" s="42">
        <v>88</v>
      </c>
      <c r="N16" s="42" t="s">
        <v>131</v>
      </c>
      <c r="O16" s="42">
        <v>89</v>
      </c>
      <c r="P16" s="42" t="s">
        <v>131</v>
      </c>
      <c r="Q16" s="42">
        <v>90</v>
      </c>
      <c r="R16" s="42" t="s">
        <v>131</v>
      </c>
      <c r="S16" s="42">
        <v>80</v>
      </c>
      <c r="T16" s="42" t="s">
        <v>131</v>
      </c>
      <c r="U16" s="42">
        <v>80</v>
      </c>
      <c r="V16" s="42" t="s">
        <v>131</v>
      </c>
      <c r="W16" s="24">
        <f t="shared" si="0"/>
        <v>846</v>
      </c>
      <c r="X16" s="25">
        <f t="shared" si="1"/>
        <v>84.6</v>
      </c>
      <c r="Y16" s="25">
        <f t="shared" si="2"/>
        <v>39.5</v>
      </c>
      <c r="Z16" s="25">
        <f t="shared" si="3"/>
        <v>3.95</v>
      </c>
      <c r="AA16" s="19">
        <v>3</v>
      </c>
    </row>
    <row r="17" spans="1:27" s="12" customFormat="1" ht="18.95" customHeight="1" x14ac:dyDescent="0.45">
      <c r="A17" s="13">
        <v>14</v>
      </c>
      <c r="B17" s="40" t="s">
        <v>126</v>
      </c>
      <c r="C17" s="42">
        <v>74</v>
      </c>
      <c r="D17" s="42" t="s">
        <v>136</v>
      </c>
      <c r="E17" s="42">
        <v>74</v>
      </c>
      <c r="F17" s="42" t="s">
        <v>136</v>
      </c>
      <c r="G17" s="42">
        <v>69</v>
      </c>
      <c r="H17" s="42" t="s">
        <v>134</v>
      </c>
      <c r="I17" s="45">
        <v>80</v>
      </c>
      <c r="J17" s="45" t="s">
        <v>131</v>
      </c>
      <c r="K17" s="45">
        <v>82</v>
      </c>
      <c r="L17" s="45" t="s">
        <v>131</v>
      </c>
      <c r="M17" s="42">
        <v>80</v>
      </c>
      <c r="N17" s="42" t="s">
        <v>131</v>
      </c>
      <c r="O17" s="42">
        <v>95</v>
      </c>
      <c r="P17" s="42" t="s">
        <v>131</v>
      </c>
      <c r="Q17" s="42">
        <v>85</v>
      </c>
      <c r="R17" s="42" t="s">
        <v>131</v>
      </c>
      <c r="S17" s="42">
        <v>76</v>
      </c>
      <c r="T17" s="42" t="s">
        <v>132</v>
      </c>
      <c r="U17" s="42">
        <v>75</v>
      </c>
      <c r="V17" s="42" t="s">
        <v>132</v>
      </c>
      <c r="W17" s="24">
        <f t="shared" si="0"/>
        <v>790</v>
      </c>
      <c r="X17" s="25">
        <f t="shared" si="1"/>
        <v>79</v>
      </c>
      <c r="Y17" s="25">
        <f t="shared" si="2"/>
        <v>35.5</v>
      </c>
      <c r="Z17" s="25">
        <f t="shared" si="3"/>
        <v>3.55</v>
      </c>
      <c r="AA17" s="19">
        <v>6</v>
      </c>
    </row>
    <row r="18" spans="1:27" s="12" customFormat="1" ht="18.95" customHeight="1" x14ac:dyDescent="0.45">
      <c r="A18" s="13">
        <v>15</v>
      </c>
      <c r="B18" s="40" t="s">
        <v>127</v>
      </c>
      <c r="C18" s="42">
        <v>80</v>
      </c>
      <c r="D18" s="42" t="s">
        <v>131</v>
      </c>
      <c r="E18" s="42">
        <v>82</v>
      </c>
      <c r="F18" s="42" t="s">
        <v>131</v>
      </c>
      <c r="G18" s="42">
        <v>74</v>
      </c>
      <c r="H18" s="42" t="s">
        <v>136</v>
      </c>
      <c r="I18" s="45">
        <v>70</v>
      </c>
      <c r="J18" s="45">
        <v>3</v>
      </c>
      <c r="K18" s="45">
        <v>77</v>
      </c>
      <c r="L18" s="45" t="s">
        <v>132</v>
      </c>
      <c r="M18" s="42">
        <v>81</v>
      </c>
      <c r="N18" s="42" t="s">
        <v>131</v>
      </c>
      <c r="O18" s="42">
        <v>89</v>
      </c>
      <c r="P18" s="42" t="s">
        <v>131</v>
      </c>
      <c r="Q18" s="42">
        <v>81</v>
      </c>
      <c r="R18" s="42" t="s">
        <v>131</v>
      </c>
      <c r="S18" s="42">
        <v>73</v>
      </c>
      <c r="T18" s="42" t="s">
        <v>136</v>
      </c>
      <c r="U18" s="42">
        <v>72</v>
      </c>
      <c r="V18" s="42" t="s">
        <v>136</v>
      </c>
      <c r="W18" s="24">
        <f t="shared" si="0"/>
        <v>779</v>
      </c>
      <c r="X18" s="25">
        <f t="shared" si="1"/>
        <v>77.900000000000006</v>
      </c>
      <c r="Y18" s="25">
        <f t="shared" si="2"/>
        <v>35.5</v>
      </c>
      <c r="Z18" s="25">
        <f t="shared" si="3"/>
        <v>3.55</v>
      </c>
      <c r="AA18" s="19">
        <v>7</v>
      </c>
    </row>
    <row r="19" spans="1:27" s="12" customFormat="1" ht="18.95" customHeight="1" x14ac:dyDescent="0.45">
      <c r="A19" s="13">
        <v>16</v>
      </c>
      <c r="B19" s="40" t="s">
        <v>128</v>
      </c>
      <c r="C19" s="42">
        <v>69</v>
      </c>
      <c r="D19" s="42" t="s">
        <v>134</v>
      </c>
      <c r="E19" s="42">
        <v>75</v>
      </c>
      <c r="F19" s="42" t="s">
        <v>132</v>
      </c>
      <c r="G19" s="42">
        <v>75</v>
      </c>
      <c r="H19" s="42" t="s">
        <v>132</v>
      </c>
      <c r="I19" s="45">
        <v>70</v>
      </c>
      <c r="J19" s="45" t="s">
        <v>136</v>
      </c>
      <c r="K19" s="45">
        <v>72</v>
      </c>
      <c r="L19" s="45" t="s">
        <v>136</v>
      </c>
      <c r="M19" s="42">
        <v>78</v>
      </c>
      <c r="N19" s="42" t="s">
        <v>132</v>
      </c>
      <c r="O19" s="42">
        <v>94</v>
      </c>
      <c r="P19" s="42" t="s">
        <v>131</v>
      </c>
      <c r="Q19" s="42">
        <v>72</v>
      </c>
      <c r="R19" s="42" t="s">
        <v>136</v>
      </c>
      <c r="S19" s="42">
        <v>71</v>
      </c>
      <c r="T19" s="42" t="s">
        <v>136</v>
      </c>
      <c r="U19" s="42">
        <v>71</v>
      </c>
      <c r="V19" s="42" t="s">
        <v>136</v>
      </c>
      <c r="W19" s="24">
        <f t="shared" si="0"/>
        <v>747</v>
      </c>
      <c r="X19" s="25">
        <f t="shared" si="1"/>
        <v>74.7</v>
      </c>
      <c r="Y19" s="25">
        <f t="shared" si="2"/>
        <v>32</v>
      </c>
      <c r="Z19" s="25">
        <f t="shared" si="3"/>
        <v>3.2</v>
      </c>
      <c r="AA19" s="19">
        <v>8</v>
      </c>
    </row>
    <row r="20" spans="1:27" s="12" customFormat="1" ht="18.95" customHeight="1" x14ac:dyDescent="0.45">
      <c r="A20" s="13">
        <v>17</v>
      </c>
      <c r="B20" s="40" t="s">
        <v>129</v>
      </c>
      <c r="C20" s="42">
        <v>65</v>
      </c>
      <c r="D20" s="42" t="s">
        <v>134</v>
      </c>
      <c r="E20" s="42">
        <v>66</v>
      </c>
      <c r="F20" s="42" t="s">
        <v>134</v>
      </c>
      <c r="G20" s="42">
        <v>66</v>
      </c>
      <c r="H20" s="42" t="s">
        <v>134</v>
      </c>
      <c r="I20" s="45">
        <v>67</v>
      </c>
      <c r="J20" s="45" t="s">
        <v>134</v>
      </c>
      <c r="K20" s="45">
        <v>72</v>
      </c>
      <c r="L20" s="45" t="s">
        <v>136</v>
      </c>
      <c r="M20" s="42">
        <v>74</v>
      </c>
      <c r="N20" s="42" t="s">
        <v>136</v>
      </c>
      <c r="O20" s="42">
        <v>91</v>
      </c>
      <c r="P20" s="42" t="s">
        <v>131</v>
      </c>
      <c r="Q20" s="42">
        <v>71</v>
      </c>
      <c r="R20" s="42" t="s">
        <v>136</v>
      </c>
      <c r="S20" s="42">
        <v>72</v>
      </c>
      <c r="T20" s="42" t="s">
        <v>136</v>
      </c>
      <c r="U20" s="42">
        <v>71</v>
      </c>
      <c r="V20" s="42" t="s">
        <v>136</v>
      </c>
      <c r="W20" s="24">
        <f t="shared" si="0"/>
        <v>715</v>
      </c>
      <c r="X20" s="25">
        <f t="shared" si="1"/>
        <v>71.5</v>
      </c>
      <c r="Y20" s="25">
        <f t="shared" si="2"/>
        <v>29</v>
      </c>
      <c r="Z20" s="25">
        <f t="shared" si="3"/>
        <v>2.9</v>
      </c>
      <c r="AA20" s="19">
        <v>11</v>
      </c>
    </row>
    <row r="21" spans="1:27" ht="18.95" customHeight="1" x14ac:dyDescent="0.5">
      <c r="A21" s="5"/>
      <c r="B21" s="33" t="s">
        <v>3</v>
      </c>
      <c r="C21" s="22">
        <f>SUM(C4:C20)</f>
        <v>1253</v>
      </c>
      <c r="D21" s="22"/>
      <c r="E21" s="22">
        <f>SUM(E4:E20)</f>
        <v>1252</v>
      </c>
      <c r="F21" s="22"/>
      <c r="G21" s="26">
        <f>SUM(G4:G20)</f>
        <v>1194</v>
      </c>
      <c r="H21" s="26"/>
      <c r="I21" s="26">
        <f>SUM(I4:I20)</f>
        <v>1206</v>
      </c>
      <c r="J21" s="26"/>
      <c r="K21" s="26">
        <f>SUM(K4:K20)</f>
        <v>1284</v>
      </c>
      <c r="L21" s="26"/>
      <c r="M21" s="26">
        <f>SUM(M4:M20)</f>
        <v>1303</v>
      </c>
      <c r="N21" s="26"/>
      <c r="O21" s="26">
        <f>SUM(O4:O20)</f>
        <v>1551</v>
      </c>
      <c r="P21" s="26"/>
      <c r="Q21" s="26">
        <f>SUM(Q4:Q20)</f>
        <v>1313</v>
      </c>
      <c r="R21" s="26"/>
      <c r="S21" s="26">
        <f>SUM(S4:S20)</f>
        <v>1202</v>
      </c>
      <c r="T21" s="26"/>
      <c r="U21" s="26">
        <f>SUM(U4:U20)</f>
        <v>1265</v>
      </c>
      <c r="V21" s="26"/>
      <c r="W21" s="26"/>
      <c r="X21" s="26">
        <f t="shared" ref="X21" si="4">SUM(X4:X20)</f>
        <v>1282.3000000000004</v>
      </c>
      <c r="Y21" s="26"/>
      <c r="Z21" s="26"/>
      <c r="AA21" s="26"/>
    </row>
    <row r="22" spans="1:27" ht="18.95" customHeight="1" x14ac:dyDescent="0.5">
      <c r="A22" s="5"/>
      <c r="B22" s="34" t="s">
        <v>4</v>
      </c>
      <c r="C22" s="25">
        <f>C21/17</f>
        <v>73.705882352941174</v>
      </c>
      <c r="D22" s="25"/>
      <c r="E22" s="25">
        <f t="shared" ref="E22:X22" si="5">E21/17</f>
        <v>73.647058823529406</v>
      </c>
      <c r="F22" s="25"/>
      <c r="G22" s="25">
        <f t="shared" si="5"/>
        <v>70.235294117647058</v>
      </c>
      <c r="H22" s="25"/>
      <c r="I22" s="25">
        <f t="shared" si="5"/>
        <v>70.941176470588232</v>
      </c>
      <c r="J22" s="25"/>
      <c r="K22" s="25">
        <f t="shared" si="5"/>
        <v>75.529411764705884</v>
      </c>
      <c r="L22" s="25"/>
      <c r="M22" s="25">
        <f t="shared" si="5"/>
        <v>76.647058823529406</v>
      </c>
      <c r="N22" s="25"/>
      <c r="O22" s="25">
        <f t="shared" si="5"/>
        <v>91.235294117647058</v>
      </c>
      <c r="P22" s="25"/>
      <c r="Q22" s="25">
        <f t="shared" si="5"/>
        <v>77.235294117647058</v>
      </c>
      <c r="R22" s="25"/>
      <c r="S22" s="25">
        <f t="shared" si="5"/>
        <v>70.705882352941174</v>
      </c>
      <c r="T22" s="25"/>
      <c r="U22" s="25">
        <f t="shared" si="5"/>
        <v>74.411764705882348</v>
      </c>
      <c r="V22" s="25"/>
      <c r="W22" s="25"/>
      <c r="X22" s="25">
        <f t="shared" si="5"/>
        <v>75.429411764705904</v>
      </c>
      <c r="Y22" s="25"/>
      <c r="Z22" s="25"/>
      <c r="AA22" s="26"/>
    </row>
    <row r="23" spans="1:27" ht="18.95" customHeight="1" x14ac:dyDescent="0.5"/>
    <row r="24" spans="1:27" ht="18.95" customHeight="1" x14ac:dyDescent="0.5"/>
    <row r="25" spans="1:27" ht="18.95" customHeight="1" x14ac:dyDescent="0.5"/>
    <row r="26" spans="1:27" ht="18.95" customHeight="1" x14ac:dyDescent="0.5"/>
    <row r="27" spans="1:27" ht="18.95" customHeight="1" x14ac:dyDescent="0.5"/>
    <row r="28" spans="1:27" ht="18.95" customHeight="1" x14ac:dyDescent="0.5"/>
    <row r="29" spans="1:27" ht="18.95" customHeight="1" x14ac:dyDescent="0.5"/>
  </sheetData>
  <mergeCells count="11">
    <mergeCell ref="U2:V2"/>
    <mergeCell ref="A1:AA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workbookViewId="0">
      <selection activeCell="C16" sqref="C16"/>
    </sheetView>
  </sheetViews>
  <sheetFormatPr defaultRowHeight="21.75" x14ac:dyDescent="0.5"/>
  <cols>
    <col min="1" max="1" width="5" customWidth="1"/>
    <col min="2" max="2" width="23.140625" customWidth="1"/>
    <col min="3" max="27" width="4.42578125" customWidth="1"/>
  </cols>
  <sheetData>
    <row r="1" spans="1:27" ht="25.5" x14ac:dyDescent="0.5">
      <c r="A1" s="62" t="s">
        <v>108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18.95" customHeight="1" x14ac:dyDescent="0.5">
      <c r="A2" s="29" t="s">
        <v>0</v>
      </c>
      <c r="B2" s="29" t="s">
        <v>1</v>
      </c>
      <c r="C2" s="63" t="s">
        <v>5</v>
      </c>
      <c r="D2" s="61"/>
      <c r="E2" s="60" t="s">
        <v>6</v>
      </c>
      <c r="F2" s="61"/>
      <c r="G2" s="60" t="s">
        <v>7</v>
      </c>
      <c r="H2" s="61"/>
      <c r="I2" s="60" t="s">
        <v>8</v>
      </c>
      <c r="J2" s="61"/>
      <c r="K2" s="60" t="s">
        <v>16</v>
      </c>
      <c r="L2" s="61"/>
      <c r="M2" s="60" t="s">
        <v>11</v>
      </c>
      <c r="N2" s="61"/>
      <c r="O2" s="60" t="s">
        <v>12</v>
      </c>
      <c r="P2" s="61"/>
      <c r="Q2" s="60" t="s">
        <v>9</v>
      </c>
      <c r="R2" s="61"/>
      <c r="S2" s="60" t="s">
        <v>10</v>
      </c>
      <c r="T2" s="61"/>
      <c r="U2" s="60" t="s">
        <v>103</v>
      </c>
      <c r="V2" s="61"/>
      <c r="W2" s="16" t="s">
        <v>3</v>
      </c>
      <c r="X2" s="17" t="s">
        <v>13</v>
      </c>
      <c r="Y2" s="17" t="s">
        <v>3</v>
      </c>
      <c r="Z2" s="17" t="s">
        <v>2</v>
      </c>
      <c r="AA2" s="18" t="s">
        <v>15</v>
      </c>
    </row>
    <row r="3" spans="1:27" ht="18.95" customHeight="1" x14ac:dyDescent="0.5">
      <c r="A3" s="30"/>
      <c r="B3" s="31"/>
      <c r="C3" s="19">
        <v>100</v>
      </c>
      <c r="D3" s="19" t="s">
        <v>2</v>
      </c>
      <c r="E3" s="17">
        <v>100</v>
      </c>
      <c r="F3" s="17" t="s">
        <v>2</v>
      </c>
      <c r="G3" s="19">
        <v>100</v>
      </c>
      <c r="H3" s="19" t="s">
        <v>2</v>
      </c>
      <c r="I3" s="19">
        <v>100</v>
      </c>
      <c r="J3" s="19" t="s">
        <v>2</v>
      </c>
      <c r="K3" s="19">
        <v>100</v>
      </c>
      <c r="L3" s="19" t="s">
        <v>2</v>
      </c>
      <c r="M3" s="19">
        <v>100</v>
      </c>
      <c r="N3" s="19" t="s">
        <v>2</v>
      </c>
      <c r="O3" s="19">
        <v>100</v>
      </c>
      <c r="P3" s="19" t="s">
        <v>2</v>
      </c>
      <c r="Q3" s="19">
        <v>100</v>
      </c>
      <c r="R3" s="19" t="s">
        <v>2</v>
      </c>
      <c r="S3" s="19">
        <v>100</v>
      </c>
      <c r="T3" s="19" t="s">
        <v>2</v>
      </c>
      <c r="U3" s="19">
        <v>100</v>
      </c>
      <c r="V3" s="19" t="s">
        <v>2</v>
      </c>
      <c r="W3" s="16">
        <v>1000</v>
      </c>
      <c r="X3" s="22"/>
      <c r="Y3" s="23"/>
      <c r="Z3" s="23" t="s">
        <v>4</v>
      </c>
      <c r="AA3" s="23" t="s">
        <v>14</v>
      </c>
    </row>
    <row r="4" spans="1:27" s="12" customFormat="1" ht="16.5" customHeight="1" x14ac:dyDescent="0.45">
      <c r="A4" s="11">
        <v>1</v>
      </c>
      <c r="B4" s="40" t="s">
        <v>65</v>
      </c>
      <c r="C4" s="56">
        <v>64</v>
      </c>
      <c r="D4" s="56" t="s">
        <v>137</v>
      </c>
      <c r="E4" s="43">
        <v>67</v>
      </c>
      <c r="F4" s="43" t="s">
        <v>134</v>
      </c>
      <c r="G4" s="46">
        <v>67</v>
      </c>
      <c r="H4" s="43" t="s">
        <v>134</v>
      </c>
      <c r="I4" s="43">
        <v>61</v>
      </c>
      <c r="J4" s="43" t="s">
        <v>137</v>
      </c>
      <c r="K4" s="19">
        <f t="shared" ref="K4:K26" si="0">SUM(H4:J4)</f>
        <v>61</v>
      </c>
      <c r="L4" s="19" t="str">
        <f t="shared" ref="L4:L26" si="1">IF(K4&gt;79,"4",IF(K4&gt;74,"3.5",IF(K4&gt;69,"3",IF(K4&gt;64,"2.5",IF(K4&gt;59,"2",IF(K4&gt;54,"1.5",IF(K4&gt;49,"1","0")))))))</f>
        <v>2</v>
      </c>
      <c r="M4" s="43">
        <v>77</v>
      </c>
      <c r="N4" s="43" t="s">
        <v>132</v>
      </c>
      <c r="O4" s="43">
        <v>77</v>
      </c>
      <c r="P4" s="43" t="s">
        <v>132</v>
      </c>
      <c r="Q4" s="47">
        <v>77.666666666666657</v>
      </c>
      <c r="R4" s="19" t="str">
        <f t="shared" ref="R4:R26" si="2">IF(Q4&gt;79,"4",IF(Q4&gt;74,"3.5",IF(Q4&gt;69,"3",IF(Q4&gt;64,"2.5",IF(Q4&gt;59,"2",IF(Q4&gt;54,"1.5",IF(Q4&gt;49,"1","0")))))))</f>
        <v>3.5</v>
      </c>
      <c r="S4" s="43">
        <v>62</v>
      </c>
      <c r="T4" s="43" t="s">
        <v>137</v>
      </c>
      <c r="U4" s="43">
        <v>60</v>
      </c>
      <c r="V4" s="43" t="s">
        <v>137</v>
      </c>
      <c r="W4" s="24">
        <f>C4+E4+G4+I4+K4+M4+O4+Q4+S4+U4</f>
        <v>673.66666666666663</v>
      </c>
      <c r="X4" s="25">
        <f>W4/10</f>
        <v>67.36666666666666</v>
      </c>
      <c r="Y4" s="25">
        <f>D4+F4+H4+J4+L4+N4+P4+R4+T4+V4</f>
        <v>25.5</v>
      </c>
      <c r="Z4" s="25">
        <f>Y4/10</f>
        <v>2.5499999999999998</v>
      </c>
      <c r="AA4" s="19">
        <v>22</v>
      </c>
    </row>
    <row r="5" spans="1:27" s="12" customFormat="1" ht="16.5" customHeight="1" x14ac:dyDescent="0.45">
      <c r="A5" s="13">
        <v>2</v>
      </c>
      <c r="B5" s="40" t="s">
        <v>66</v>
      </c>
      <c r="C5" s="56">
        <v>79</v>
      </c>
      <c r="D5" s="56" t="s">
        <v>132</v>
      </c>
      <c r="E5" s="43">
        <v>76</v>
      </c>
      <c r="F5" s="43" t="s">
        <v>132</v>
      </c>
      <c r="G5" s="46">
        <v>80</v>
      </c>
      <c r="H5" s="43" t="s">
        <v>131</v>
      </c>
      <c r="I5" s="43">
        <v>66</v>
      </c>
      <c r="J5" s="43" t="s">
        <v>134</v>
      </c>
      <c r="K5" s="19">
        <f t="shared" si="0"/>
        <v>66</v>
      </c>
      <c r="L5" s="19" t="str">
        <f t="shared" si="1"/>
        <v>2.5</v>
      </c>
      <c r="M5" s="43">
        <v>89</v>
      </c>
      <c r="N5" s="43" t="s">
        <v>131</v>
      </c>
      <c r="O5" s="43">
        <v>81</v>
      </c>
      <c r="P5" s="43" t="s">
        <v>131</v>
      </c>
      <c r="Q5" s="47">
        <v>77.133333333333326</v>
      </c>
      <c r="R5" s="19" t="str">
        <f t="shared" si="2"/>
        <v>3.5</v>
      </c>
      <c r="S5" s="43">
        <v>68</v>
      </c>
      <c r="T5" s="43" t="s">
        <v>134</v>
      </c>
      <c r="U5" s="43">
        <v>72</v>
      </c>
      <c r="V5" s="43" t="s">
        <v>136</v>
      </c>
      <c r="W5" s="24">
        <f t="shared" ref="W5:W26" si="3">C5+E5+G5+I5+K5+M5+O5+Q5+S5+U5</f>
        <v>754.13333333333333</v>
      </c>
      <c r="X5" s="25">
        <f t="shared" ref="X5:X26" si="4">W5/10</f>
        <v>75.413333333333327</v>
      </c>
      <c r="Y5" s="25">
        <f t="shared" ref="Y5:Y26" si="5">D5+F5+H5+J5+L5+N5+P5+R5+T5+V5</f>
        <v>33</v>
      </c>
      <c r="Z5" s="25">
        <f t="shared" ref="Z5:Z26" si="6">Y5/10</f>
        <v>3.3</v>
      </c>
      <c r="AA5" s="19">
        <v>13</v>
      </c>
    </row>
    <row r="6" spans="1:27" s="12" customFormat="1" ht="16.5" customHeight="1" x14ac:dyDescent="0.45">
      <c r="A6" s="13">
        <v>3</v>
      </c>
      <c r="B6" s="40" t="s">
        <v>85</v>
      </c>
      <c r="C6" s="56">
        <v>80</v>
      </c>
      <c r="D6" s="56" t="s">
        <v>131</v>
      </c>
      <c r="E6" s="43">
        <v>77</v>
      </c>
      <c r="F6" s="43" t="s">
        <v>132</v>
      </c>
      <c r="G6" s="46">
        <v>75</v>
      </c>
      <c r="H6" s="43" t="s">
        <v>132</v>
      </c>
      <c r="I6" s="43">
        <v>68</v>
      </c>
      <c r="J6" s="43" t="s">
        <v>134</v>
      </c>
      <c r="K6" s="19">
        <f t="shared" si="0"/>
        <v>68</v>
      </c>
      <c r="L6" s="19" t="str">
        <f t="shared" si="1"/>
        <v>2.5</v>
      </c>
      <c r="M6" s="43">
        <v>85</v>
      </c>
      <c r="N6" s="43" t="s">
        <v>131</v>
      </c>
      <c r="O6" s="43">
        <v>82</v>
      </c>
      <c r="P6" s="43" t="s">
        <v>131</v>
      </c>
      <c r="Q6" s="47">
        <v>74.900000000000006</v>
      </c>
      <c r="R6" s="19" t="str">
        <f t="shared" si="2"/>
        <v>3.5</v>
      </c>
      <c r="S6" s="43">
        <v>65</v>
      </c>
      <c r="T6" s="43" t="s">
        <v>134</v>
      </c>
      <c r="U6" s="43">
        <v>65</v>
      </c>
      <c r="V6" s="43" t="s">
        <v>134</v>
      </c>
      <c r="W6" s="24">
        <f t="shared" si="3"/>
        <v>739.9</v>
      </c>
      <c r="X6" s="25">
        <f t="shared" si="4"/>
        <v>73.989999999999995</v>
      </c>
      <c r="Y6" s="25">
        <f t="shared" si="5"/>
        <v>32.5</v>
      </c>
      <c r="Z6" s="25">
        <f t="shared" si="6"/>
        <v>3.25</v>
      </c>
      <c r="AA6" s="19">
        <v>15</v>
      </c>
    </row>
    <row r="7" spans="1:27" s="12" customFormat="1" ht="16.5" customHeight="1" x14ac:dyDescent="0.45">
      <c r="A7" s="13">
        <v>4</v>
      </c>
      <c r="B7" s="40" t="s">
        <v>86</v>
      </c>
      <c r="C7" s="56">
        <v>83</v>
      </c>
      <c r="D7" s="56" t="s">
        <v>131</v>
      </c>
      <c r="E7" s="43">
        <v>75</v>
      </c>
      <c r="F7" s="43" t="s">
        <v>132</v>
      </c>
      <c r="G7" s="46">
        <v>72</v>
      </c>
      <c r="H7" s="43" t="s">
        <v>136</v>
      </c>
      <c r="I7" s="43">
        <v>64</v>
      </c>
      <c r="J7" s="43" t="s">
        <v>137</v>
      </c>
      <c r="K7" s="19">
        <f t="shared" si="0"/>
        <v>64</v>
      </c>
      <c r="L7" s="19" t="str">
        <f t="shared" si="1"/>
        <v>2</v>
      </c>
      <c r="M7" s="43">
        <v>87</v>
      </c>
      <c r="N7" s="43" t="s">
        <v>131</v>
      </c>
      <c r="O7" s="43">
        <v>83</v>
      </c>
      <c r="P7" s="43" t="s">
        <v>131</v>
      </c>
      <c r="Q7" s="47">
        <v>77.833333333333343</v>
      </c>
      <c r="R7" s="19" t="str">
        <f t="shared" si="2"/>
        <v>3.5</v>
      </c>
      <c r="S7" s="43">
        <v>66</v>
      </c>
      <c r="T7" s="43" t="s">
        <v>134</v>
      </c>
      <c r="U7" s="43">
        <v>70</v>
      </c>
      <c r="V7" s="43" t="s">
        <v>136</v>
      </c>
      <c r="W7" s="24">
        <f t="shared" si="3"/>
        <v>741.83333333333337</v>
      </c>
      <c r="X7" s="25">
        <f t="shared" si="4"/>
        <v>74.183333333333337</v>
      </c>
      <c r="Y7" s="25">
        <f t="shared" si="5"/>
        <v>31.5</v>
      </c>
      <c r="Z7" s="25">
        <f t="shared" si="6"/>
        <v>3.15</v>
      </c>
      <c r="AA7" s="19">
        <v>14</v>
      </c>
    </row>
    <row r="8" spans="1:27" s="12" customFormat="1" ht="16.5" customHeight="1" x14ac:dyDescent="0.45">
      <c r="A8" s="13">
        <v>5</v>
      </c>
      <c r="B8" s="40" t="s">
        <v>87</v>
      </c>
      <c r="C8" s="56">
        <v>73</v>
      </c>
      <c r="D8" s="56" t="s">
        <v>136</v>
      </c>
      <c r="E8" s="43">
        <v>67</v>
      </c>
      <c r="F8" s="43" t="s">
        <v>134</v>
      </c>
      <c r="G8" s="46">
        <v>65</v>
      </c>
      <c r="H8" s="43" t="s">
        <v>134</v>
      </c>
      <c r="I8" s="43">
        <v>63</v>
      </c>
      <c r="J8" s="43" t="s">
        <v>137</v>
      </c>
      <c r="K8" s="19">
        <f t="shared" si="0"/>
        <v>63</v>
      </c>
      <c r="L8" s="19" t="str">
        <f t="shared" si="1"/>
        <v>2</v>
      </c>
      <c r="M8" s="43">
        <v>75</v>
      </c>
      <c r="N8" s="43" t="s">
        <v>132</v>
      </c>
      <c r="O8" s="43">
        <v>77</v>
      </c>
      <c r="P8" s="43" t="s">
        <v>132</v>
      </c>
      <c r="Q8" s="47">
        <v>73.033333333333331</v>
      </c>
      <c r="R8" s="19" t="str">
        <f t="shared" si="2"/>
        <v>3</v>
      </c>
      <c r="S8" s="43">
        <v>66</v>
      </c>
      <c r="T8" s="43" t="s">
        <v>134</v>
      </c>
      <c r="U8" s="43">
        <v>65</v>
      </c>
      <c r="V8" s="43" t="s">
        <v>134</v>
      </c>
      <c r="W8" s="24">
        <f t="shared" si="3"/>
        <v>687.0333333333333</v>
      </c>
      <c r="X8" s="25">
        <f t="shared" si="4"/>
        <v>68.703333333333333</v>
      </c>
      <c r="Y8" s="25">
        <f t="shared" si="5"/>
        <v>27</v>
      </c>
      <c r="Z8" s="25">
        <f t="shared" si="6"/>
        <v>2.7</v>
      </c>
      <c r="AA8" s="19">
        <v>21</v>
      </c>
    </row>
    <row r="9" spans="1:27" s="12" customFormat="1" ht="16.5" customHeight="1" x14ac:dyDescent="0.45">
      <c r="A9" s="14">
        <v>6</v>
      </c>
      <c r="B9" s="40" t="s">
        <v>89</v>
      </c>
      <c r="C9" s="56">
        <v>79</v>
      </c>
      <c r="D9" s="56" t="s">
        <v>132</v>
      </c>
      <c r="E9" s="43">
        <v>75</v>
      </c>
      <c r="F9" s="43" t="s">
        <v>132</v>
      </c>
      <c r="G9" s="46">
        <v>68</v>
      </c>
      <c r="H9" s="43" t="s">
        <v>134</v>
      </c>
      <c r="I9" s="43">
        <v>63</v>
      </c>
      <c r="J9" s="43" t="s">
        <v>137</v>
      </c>
      <c r="K9" s="19">
        <f t="shared" si="0"/>
        <v>63</v>
      </c>
      <c r="L9" s="19" t="str">
        <f t="shared" si="1"/>
        <v>2</v>
      </c>
      <c r="M9" s="43">
        <v>82</v>
      </c>
      <c r="N9" s="43" t="s">
        <v>131</v>
      </c>
      <c r="O9" s="43">
        <v>76</v>
      </c>
      <c r="P9" s="43" t="s">
        <v>132</v>
      </c>
      <c r="Q9" s="47">
        <v>72.733333333333334</v>
      </c>
      <c r="R9" s="19" t="str">
        <f t="shared" si="2"/>
        <v>3</v>
      </c>
      <c r="S9" s="43">
        <v>66</v>
      </c>
      <c r="T9" s="43" t="s">
        <v>134</v>
      </c>
      <c r="U9" s="43">
        <v>65</v>
      </c>
      <c r="V9" s="43" t="s">
        <v>134</v>
      </c>
      <c r="W9" s="24">
        <f t="shared" si="3"/>
        <v>709.73333333333335</v>
      </c>
      <c r="X9" s="25">
        <f t="shared" si="4"/>
        <v>70.973333333333329</v>
      </c>
      <c r="Y9" s="25">
        <f t="shared" si="5"/>
        <v>29</v>
      </c>
      <c r="Z9" s="25">
        <f t="shared" si="6"/>
        <v>2.9</v>
      </c>
      <c r="AA9" s="19">
        <v>19</v>
      </c>
    </row>
    <row r="10" spans="1:27" s="12" customFormat="1" ht="16.5" customHeight="1" x14ac:dyDescent="0.45">
      <c r="A10" s="13">
        <v>7</v>
      </c>
      <c r="B10" s="40" t="s">
        <v>90</v>
      </c>
      <c r="C10" s="56">
        <v>90</v>
      </c>
      <c r="D10" s="56" t="s">
        <v>131</v>
      </c>
      <c r="E10" s="43">
        <v>80</v>
      </c>
      <c r="F10" s="43" t="s">
        <v>131</v>
      </c>
      <c r="G10" s="46">
        <v>83</v>
      </c>
      <c r="H10" s="43" t="s">
        <v>131</v>
      </c>
      <c r="I10" s="43">
        <v>71</v>
      </c>
      <c r="J10" s="43" t="s">
        <v>136</v>
      </c>
      <c r="K10" s="19">
        <f t="shared" si="0"/>
        <v>71</v>
      </c>
      <c r="L10" s="19" t="str">
        <f t="shared" si="1"/>
        <v>3</v>
      </c>
      <c r="M10" s="43">
        <v>83</v>
      </c>
      <c r="N10" s="43" t="s">
        <v>131</v>
      </c>
      <c r="O10" s="43">
        <v>83</v>
      </c>
      <c r="P10" s="43" t="s">
        <v>131</v>
      </c>
      <c r="Q10" s="47">
        <v>74.933333333333337</v>
      </c>
      <c r="R10" s="19" t="str">
        <f t="shared" si="2"/>
        <v>3.5</v>
      </c>
      <c r="S10" s="43">
        <v>71</v>
      </c>
      <c r="T10" s="43" t="s">
        <v>136</v>
      </c>
      <c r="U10" s="43">
        <v>71</v>
      </c>
      <c r="V10" s="43" t="s">
        <v>136</v>
      </c>
      <c r="W10" s="24">
        <f t="shared" si="3"/>
        <v>777.93333333333339</v>
      </c>
      <c r="X10" s="25">
        <f t="shared" si="4"/>
        <v>77.793333333333337</v>
      </c>
      <c r="Y10" s="25">
        <f t="shared" si="5"/>
        <v>35.5</v>
      </c>
      <c r="Z10" s="25">
        <f t="shared" si="6"/>
        <v>3.55</v>
      </c>
      <c r="AA10" s="19">
        <v>9</v>
      </c>
    </row>
    <row r="11" spans="1:27" s="12" customFormat="1" ht="16.5" customHeight="1" x14ac:dyDescent="0.45">
      <c r="A11" s="13">
        <v>8</v>
      </c>
      <c r="B11" s="40" t="s">
        <v>91</v>
      </c>
      <c r="C11" s="56">
        <v>82</v>
      </c>
      <c r="D11" s="56" t="s">
        <v>131</v>
      </c>
      <c r="E11" s="43">
        <v>76</v>
      </c>
      <c r="F11" s="43" t="s">
        <v>132</v>
      </c>
      <c r="G11" s="46">
        <v>75</v>
      </c>
      <c r="H11" s="43" t="s">
        <v>132</v>
      </c>
      <c r="I11" s="43">
        <v>65</v>
      </c>
      <c r="J11" s="43" t="s">
        <v>134</v>
      </c>
      <c r="K11" s="19">
        <f t="shared" si="0"/>
        <v>65</v>
      </c>
      <c r="L11" s="19" t="str">
        <f t="shared" si="1"/>
        <v>2.5</v>
      </c>
      <c r="M11" s="43">
        <v>87</v>
      </c>
      <c r="N11" s="43" t="s">
        <v>131</v>
      </c>
      <c r="O11" s="43">
        <v>77</v>
      </c>
      <c r="P11" s="43" t="s">
        <v>132</v>
      </c>
      <c r="Q11" s="47">
        <v>75.066666666666663</v>
      </c>
      <c r="R11" s="19" t="str">
        <f t="shared" si="2"/>
        <v>3.5</v>
      </c>
      <c r="S11" s="43">
        <v>65</v>
      </c>
      <c r="T11" s="43" t="s">
        <v>134</v>
      </c>
      <c r="U11" s="43">
        <v>65</v>
      </c>
      <c r="V11" s="43" t="s">
        <v>134</v>
      </c>
      <c r="W11" s="24">
        <f t="shared" si="3"/>
        <v>732.06666666666661</v>
      </c>
      <c r="X11" s="25">
        <f t="shared" si="4"/>
        <v>73.206666666666663</v>
      </c>
      <c r="Y11" s="25">
        <f t="shared" si="5"/>
        <v>32</v>
      </c>
      <c r="Z11" s="25">
        <f t="shared" si="6"/>
        <v>3.2</v>
      </c>
      <c r="AA11" s="19">
        <v>16</v>
      </c>
    </row>
    <row r="12" spans="1:27" s="12" customFormat="1" ht="16.5" customHeight="1" x14ac:dyDescent="0.45">
      <c r="A12" s="13">
        <v>9</v>
      </c>
      <c r="B12" s="40" t="s">
        <v>81</v>
      </c>
      <c r="C12" s="56">
        <v>67</v>
      </c>
      <c r="D12" s="56" t="s">
        <v>134</v>
      </c>
      <c r="E12" s="43">
        <v>65</v>
      </c>
      <c r="F12" s="43" t="s">
        <v>134</v>
      </c>
      <c r="G12" s="46">
        <v>69</v>
      </c>
      <c r="H12" s="43" t="s">
        <v>134</v>
      </c>
      <c r="I12" s="43">
        <v>60</v>
      </c>
      <c r="J12" s="43" t="s">
        <v>137</v>
      </c>
      <c r="K12" s="19">
        <f t="shared" si="0"/>
        <v>60</v>
      </c>
      <c r="L12" s="19" t="str">
        <f t="shared" si="1"/>
        <v>2</v>
      </c>
      <c r="M12" s="43">
        <v>80</v>
      </c>
      <c r="N12" s="43" t="s">
        <v>131</v>
      </c>
      <c r="O12" s="43">
        <v>73</v>
      </c>
      <c r="P12" s="43" t="s">
        <v>136</v>
      </c>
      <c r="Q12" s="47">
        <v>74.400000000000006</v>
      </c>
      <c r="R12" s="19" t="str">
        <f t="shared" si="2"/>
        <v>3.5</v>
      </c>
      <c r="S12" s="43">
        <v>60</v>
      </c>
      <c r="T12" s="43" t="s">
        <v>137</v>
      </c>
      <c r="U12" s="43">
        <v>61</v>
      </c>
      <c r="V12" s="43" t="s">
        <v>137</v>
      </c>
      <c r="W12" s="24">
        <f t="shared" si="3"/>
        <v>669.4</v>
      </c>
      <c r="X12" s="25">
        <f t="shared" si="4"/>
        <v>66.94</v>
      </c>
      <c r="Y12" s="25">
        <f t="shared" si="5"/>
        <v>26</v>
      </c>
      <c r="Z12" s="25">
        <f t="shared" si="6"/>
        <v>2.6</v>
      </c>
      <c r="AA12" s="19">
        <v>23</v>
      </c>
    </row>
    <row r="13" spans="1:27" s="12" customFormat="1" ht="16.5" customHeight="1" x14ac:dyDescent="0.45">
      <c r="A13" s="14">
        <v>10</v>
      </c>
      <c r="B13" s="40" t="s">
        <v>82</v>
      </c>
      <c r="C13" s="56">
        <v>90</v>
      </c>
      <c r="D13" s="56" t="s">
        <v>131</v>
      </c>
      <c r="E13" s="43">
        <v>85</v>
      </c>
      <c r="F13" s="43" t="s">
        <v>131</v>
      </c>
      <c r="G13" s="46">
        <v>78</v>
      </c>
      <c r="H13" s="43" t="s">
        <v>132</v>
      </c>
      <c r="I13" s="43">
        <v>83</v>
      </c>
      <c r="J13" s="43" t="s">
        <v>131</v>
      </c>
      <c r="K13" s="19">
        <f t="shared" si="0"/>
        <v>83</v>
      </c>
      <c r="L13" s="19" t="str">
        <f t="shared" si="1"/>
        <v>4</v>
      </c>
      <c r="M13" s="43">
        <v>89</v>
      </c>
      <c r="N13" s="43" t="s">
        <v>131</v>
      </c>
      <c r="O13" s="43">
        <v>88</v>
      </c>
      <c r="P13" s="43" t="s">
        <v>131</v>
      </c>
      <c r="Q13" s="47">
        <v>83.9</v>
      </c>
      <c r="R13" s="19" t="str">
        <f t="shared" si="2"/>
        <v>4</v>
      </c>
      <c r="S13" s="43">
        <v>86</v>
      </c>
      <c r="T13" s="43" t="s">
        <v>131</v>
      </c>
      <c r="U13" s="43">
        <v>86</v>
      </c>
      <c r="V13" s="43" t="s">
        <v>131</v>
      </c>
      <c r="W13" s="24">
        <f t="shared" si="3"/>
        <v>851.9</v>
      </c>
      <c r="X13" s="25">
        <f t="shared" si="4"/>
        <v>85.19</v>
      </c>
      <c r="Y13" s="25">
        <f t="shared" si="5"/>
        <v>39.5</v>
      </c>
      <c r="Z13" s="25">
        <f t="shared" si="6"/>
        <v>3.95</v>
      </c>
      <c r="AA13" s="19">
        <v>4</v>
      </c>
    </row>
    <row r="14" spans="1:27" s="12" customFormat="1" ht="16.5" customHeight="1" x14ac:dyDescent="0.45">
      <c r="A14" s="13">
        <v>11</v>
      </c>
      <c r="B14" s="40" t="s">
        <v>83</v>
      </c>
      <c r="C14" s="56">
        <v>73</v>
      </c>
      <c r="D14" s="56" t="s">
        <v>136</v>
      </c>
      <c r="E14" s="43">
        <v>76</v>
      </c>
      <c r="F14" s="43" t="s">
        <v>132</v>
      </c>
      <c r="G14" s="46">
        <v>71</v>
      </c>
      <c r="H14" s="43" t="s">
        <v>136</v>
      </c>
      <c r="I14" s="43">
        <v>66</v>
      </c>
      <c r="J14" s="43" t="s">
        <v>134</v>
      </c>
      <c r="K14" s="19">
        <f t="shared" si="0"/>
        <v>66</v>
      </c>
      <c r="L14" s="19" t="str">
        <f t="shared" si="1"/>
        <v>2.5</v>
      </c>
      <c r="M14" s="43">
        <v>80</v>
      </c>
      <c r="N14" s="43" t="s">
        <v>131</v>
      </c>
      <c r="O14" s="43">
        <v>78</v>
      </c>
      <c r="P14" s="43" t="s">
        <v>132</v>
      </c>
      <c r="Q14" s="47">
        <v>83.1</v>
      </c>
      <c r="R14" s="19" t="str">
        <f t="shared" si="2"/>
        <v>4</v>
      </c>
      <c r="S14" s="43">
        <v>62</v>
      </c>
      <c r="T14" s="43" t="s">
        <v>137</v>
      </c>
      <c r="U14" s="43">
        <v>61</v>
      </c>
      <c r="V14" s="43" t="s">
        <v>137</v>
      </c>
      <c r="W14" s="24">
        <f t="shared" si="3"/>
        <v>716.1</v>
      </c>
      <c r="X14" s="25">
        <f t="shared" si="4"/>
        <v>71.61</v>
      </c>
      <c r="Y14" s="25">
        <f t="shared" si="5"/>
        <v>30</v>
      </c>
      <c r="Z14" s="25">
        <f t="shared" si="6"/>
        <v>3</v>
      </c>
      <c r="AA14" s="19">
        <v>18</v>
      </c>
    </row>
    <row r="15" spans="1:27" s="12" customFormat="1" ht="16.5" customHeight="1" x14ac:dyDescent="0.45">
      <c r="A15" s="13">
        <v>12</v>
      </c>
      <c r="B15" s="40" t="s">
        <v>93</v>
      </c>
      <c r="C15" s="56">
        <v>87</v>
      </c>
      <c r="D15" s="56" t="s">
        <v>131</v>
      </c>
      <c r="E15" s="43">
        <v>80</v>
      </c>
      <c r="F15" s="43" t="s">
        <v>131</v>
      </c>
      <c r="G15" s="46">
        <v>75</v>
      </c>
      <c r="H15" s="43" t="s">
        <v>132</v>
      </c>
      <c r="I15" s="43">
        <v>71</v>
      </c>
      <c r="J15" s="43" t="s">
        <v>136</v>
      </c>
      <c r="K15" s="19">
        <f t="shared" si="0"/>
        <v>71</v>
      </c>
      <c r="L15" s="19" t="str">
        <f t="shared" si="1"/>
        <v>3</v>
      </c>
      <c r="M15" s="43">
        <v>89</v>
      </c>
      <c r="N15" s="43" t="s">
        <v>131</v>
      </c>
      <c r="O15" s="43">
        <v>80</v>
      </c>
      <c r="P15" s="43" t="s">
        <v>131</v>
      </c>
      <c r="Q15" s="47">
        <v>83.033333333333331</v>
      </c>
      <c r="R15" s="19" t="str">
        <f t="shared" si="2"/>
        <v>4</v>
      </c>
      <c r="S15" s="43">
        <v>75</v>
      </c>
      <c r="T15" s="43" t="s">
        <v>132</v>
      </c>
      <c r="U15" s="43">
        <v>70</v>
      </c>
      <c r="V15" s="43" t="s">
        <v>136</v>
      </c>
      <c r="W15" s="24">
        <f t="shared" si="3"/>
        <v>781.0333333333333</v>
      </c>
      <c r="X15" s="25">
        <f t="shared" si="4"/>
        <v>78.103333333333325</v>
      </c>
      <c r="Y15" s="25">
        <f t="shared" si="5"/>
        <v>36</v>
      </c>
      <c r="Z15" s="25">
        <f t="shared" si="6"/>
        <v>3.6</v>
      </c>
      <c r="AA15" s="19">
        <v>8</v>
      </c>
    </row>
    <row r="16" spans="1:27" s="12" customFormat="1" ht="16.5" customHeight="1" x14ac:dyDescent="0.45">
      <c r="A16" s="13">
        <v>13</v>
      </c>
      <c r="B16" s="40" t="s">
        <v>94</v>
      </c>
      <c r="C16" s="56">
        <v>90</v>
      </c>
      <c r="D16" s="56" t="s">
        <v>131</v>
      </c>
      <c r="E16" s="43">
        <v>86</v>
      </c>
      <c r="F16" s="43" t="s">
        <v>131</v>
      </c>
      <c r="G16" s="46">
        <v>78</v>
      </c>
      <c r="H16" s="43" t="s">
        <v>132</v>
      </c>
      <c r="I16" s="43">
        <v>80</v>
      </c>
      <c r="J16" s="43" t="s">
        <v>131</v>
      </c>
      <c r="K16" s="19">
        <f t="shared" si="0"/>
        <v>80</v>
      </c>
      <c r="L16" s="19" t="str">
        <f t="shared" si="1"/>
        <v>4</v>
      </c>
      <c r="M16" s="43">
        <v>83</v>
      </c>
      <c r="N16" s="43" t="s">
        <v>131</v>
      </c>
      <c r="O16" s="43">
        <v>83</v>
      </c>
      <c r="P16" s="43" t="s">
        <v>131</v>
      </c>
      <c r="Q16" s="47">
        <v>86</v>
      </c>
      <c r="R16" s="19" t="str">
        <f t="shared" si="2"/>
        <v>4</v>
      </c>
      <c r="S16" s="43">
        <v>86</v>
      </c>
      <c r="T16" s="43" t="s">
        <v>131</v>
      </c>
      <c r="U16" s="43">
        <v>80</v>
      </c>
      <c r="V16" s="43" t="s">
        <v>131</v>
      </c>
      <c r="W16" s="24">
        <f t="shared" si="3"/>
        <v>832</v>
      </c>
      <c r="X16" s="25">
        <f t="shared" si="4"/>
        <v>83.2</v>
      </c>
      <c r="Y16" s="25">
        <f t="shared" si="5"/>
        <v>39.5</v>
      </c>
      <c r="Z16" s="25">
        <f t="shared" si="6"/>
        <v>3.95</v>
      </c>
      <c r="AA16" s="19">
        <v>5</v>
      </c>
    </row>
    <row r="17" spans="1:27" s="12" customFormat="1" ht="16.5" customHeight="1" x14ac:dyDescent="0.45">
      <c r="A17" s="13">
        <v>14</v>
      </c>
      <c r="B17" s="40" t="s">
        <v>95</v>
      </c>
      <c r="C17" s="56">
        <v>72</v>
      </c>
      <c r="D17" s="56" t="s">
        <v>136</v>
      </c>
      <c r="E17" s="43">
        <v>70</v>
      </c>
      <c r="F17" s="43" t="s">
        <v>136</v>
      </c>
      <c r="G17" s="46">
        <v>69</v>
      </c>
      <c r="H17" s="43" t="s">
        <v>134</v>
      </c>
      <c r="I17" s="43">
        <v>66</v>
      </c>
      <c r="J17" s="43" t="s">
        <v>134</v>
      </c>
      <c r="K17" s="19">
        <f t="shared" si="0"/>
        <v>66</v>
      </c>
      <c r="L17" s="19" t="str">
        <f t="shared" si="1"/>
        <v>2.5</v>
      </c>
      <c r="M17" s="43">
        <v>79</v>
      </c>
      <c r="N17" s="43" t="s">
        <v>132</v>
      </c>
      <c r="O17" s="43">
        <v>76</v>
      </c>
      <c r="P17" s="43" t="s">
        <v>132</v>
      </c>
      <c r="Q17" s="47">
        <v>77.8</v>
      </c>
      <c r="R17" s="19" t="str">
        <f t="shared" si="2"/>
        <v>3.5</v>
      </c>
      <c r="S17" s="43">
        <v>63</v>
      </c>
      <c r="T17" s="43" t="s">
        <v>137</v>
      </c>
      <c r="U17" s="43">
        <v>60</v>
      </c>
      <c r="V17" s="43" t="s">
        <v>137</v>
      </c>
      <c r="W17" s="24">
        <f t="shared" si="3"/>
        <v>698.8</v>
      </c>
      <c r="X17" s="25">
        <f t="shared" si="4"/>
        <v>69.88</v>
      </c>
      <c r="Y17" s="25">
        <f t="shared" si="5"/>
        <v>28</v>
      </c>
      <c r="Z17" s="25">
        <f t="shared" si="6"/>
        <v>2.8</v>
      </c>
      <c r="AA17" s="19">
        <v>20</v>
      </c>
    </row>
    <row r="18" spans="1:27" s="12" customFormat="1" ht="16.5" customHeight="1" x14ac:dyDescent="0.45">
      <c r="A18" s="13">
        <v>15</v>
      </c>
      <c r="B18" s="40" t="s">
        <v>113</v>
      </c>
      <c r="C18" s="56">
        <v>83</v>
      </c>
      <c r="D18" s="56" t="s">
        <v>131</v>
      </c>
      <c r="E18" s="43">
        <v>75</v>
      </c>
      <c r="F18" s="43" t="s">
        <v>132</v>
      </c>
      <c r="G18" s="46">
        <v>74</v>
      </c>
      <c r="H18" s="43" t="s">
        <v>136</v>
      </c>
      <c r="I18" s="43">
        <v>73</v>
      </c>
      <c r="J18" s="43" t="s">
        <v>136</v>
      </c>
      <c r="K18" s="19">
        <f t="shared" si="0"/>
        <v>73</v>
      </c>
      <c r="L18" s="19" t="str">
        <f t="shared" si="1"/>
        <v>3</v>
      </c>
      <c r="M18" s="43">
        <v>84</v>
      </c>
      <c r="N18" s="43" t="s">
        <v>131</v>
      </c>
      <c r="O18" s="43">
        <v>83</v>
      </c>
      <c r="P18" s="43" t="s">
        <v>131</v>
      </c>
      <c r="Q18" s="47">
        <v>73</v>
      </c>
      <c r="R18" s="19" t="str">
        <f t="shared" si="2"/>
        <v>3</v>
      </c>
      <c r="S18" s="43">
        <v>76</v>
      </c>
      <c r="T18" s="43" t="s">
        <v>132</v>
      </c>
      <c r="U18" s="43">
        <v>72</v>
      </c>
      <c r="V18" s="43" t="s">
        <v>136</v>
      </c>
      <c r="W18" s="24">
        <f t="shared" si="3"/>
        <v>766</v>
      </c>
      <c r="X18" s="25">
        <f t="shared" si="4"/>
        <v>76.599999999999994</v>
      </c>
      <c r="Y18" s="25">
        <f t="shared" si="5"/>
        <v>34</v>
      </c>
      <c r="Z18" s="25">
        <f t="shared" si="6"/>
        <v>3.4</v>
      </c>
      <c r="AA18" s="19">
        <v>11</v>
      </c>
    </row>
    <row r="19" spans="1:27" s="12" customFormat="1" ht="16.5" customHeight="1" x14ac:dyDescent="0.45">
      <c r="A19" s="13">
        <v>16</v>
      </c>
      <c r="B19" s="40" t="s">
        <v>96</v>
      </c>
      <c r="C19" s="56">
        <v>94</v>
      </c>
      <c r="D19" s="56" t="s">
        <v>131</v>
      </c>
      <c r="E19" s="43">
        <v>94</v>
      </c>
      <c r="F19" s="43" t="s">
        <v>131</v>
      </c>
      <c r="G19" s="46">
        <v>82</v>
      </c>
      <c r="H19" s="43" t="s">
        <v>131</v>
      </c>
      <c r="I19" s="43">
        <v>80</v>
      </c>
      <c r="J19" s="43" t="s">
        <v>131</v>
      </c>
      <c r="K19" s="19">
        <f t="shared" si="0"/>
        <v>80</v>
      </c>
      <c r="L19" s="19" t="str">
        <f t="shared" si="1"/>
        <v>4</v>
      </c>
      <c r="M19" s="43">
        <v>92</v>
      </c>
      <c r="N19" s="43" t="s">
        <v>131</v>
      </c>
      <c r="O19" s="43">
        <v>90</v>
      </c>
      <c r="P19" s="43" t="s">
        <v>131</v>
      </c>
      <c r="Q19" s="47">
        <v>82.6</v>
      </c>
      <c r="R19" s="19" t="str">
        <f t="shared" si="2"/>
        <v>4</v>
      </c>
      <c r="S19" s="43">
        <v>84</v>
      </c>
      <c r="T19" s="43" t="s">
        <v>131</v>
      </c>
      <c r="U19" s="43">
        <v>77</v>
      </c>
      <c r="V19" s="43" t="s">
        <v>132</v>
      </c>
      <c r="W19" s="24">
        <f t="shared" si="3"/>
        <v>855.6</v>
      </c>
      <c r="X19" s="25">
        <f t="shared" si="4"/>
        <v>85.56</v>
      </c>
      <c r="Y19" s="25">
        <f t="shared" si="5"/>
        <v>39.5</v>
      </c>
      <c r="Z19" s="25">
        <f t="shared" si="6"/>
        <v>3.95</v>
      </c>
      <c r="AA19" s="19">
        <v>3</v>
      </c>
    </row>
    <row r="20" spans="1:27" s="12" customFormat="1" ht="16.5" customHeight="1" x14ac:dyDescent="0.45">
      <c r="A20" s="13">
        <v>17</v>
      </c>
      <c r="B20" s="40" t="s">
        <v>97</v>
      </c>
      <c r="C20" s="56">
        <v>84</v>
      </c>
      <c r="D20" s="56" t="s">
        <v>131</v>
      </c>
      <c r="E20" s="43">
        <v>76</v>
      </c>
      <c r="F20" s="43" t="s">
        <v>132</v>
      </c>
      <c r="G20" s="46">
        <v>76</v>
      </c>
      <c r="H20" s="43" t="s">
        <v>132</v>
      </c>
      <c r="I20" s="43">
        <v>70</v>
      </c>
      <c r="J20" s="43" t="s">
        <v>136</v>
      </c>
      <c r="K20" s="19">
        <f t="shared" si="0"/>
        <v>70</v>
      </c>
      <c r="L20" s="19" t="str">
        <f t="shared" si="1"/>
        <v>3</v>
      </c>
      <c r="M20" s="43">
        <v>83</v>
      </c>
      <c r="N20" s="43" t="s">
        <v>131</v>
      </c>
      <c r="O20" s="43">
        <v>81</v>
      </c>
      <c r="P20" s="43" t="s">
        <v>131</v>
      </c>
      <c r="Q20" s="47">
        <v>79.599999999999994</v>
      </c>
      <c r="R20" s="19" t="str">
        <f t="shared" si="2"/>
        <v>4</v>
      </c>
      <c r="S20" s="43">
        <v>70</v>
      </c>
      <c r="T20" s="43" t="s">
        <v>136</v>
      </c>
      <c r="U20" s="43">
        <v>75</v>
      </c>
      <c r="V20" s="43" t="s">
        <v>132</v>
      </c>
      <c r="W20" s="24">
        <f t="shared" si="3"/>
        <v>764.6</v>
      </c>
      <c r="X20" s="25">
        <f t="shared" si="4"/>
        <v>76.460000000000008</v>
      </c>
      <c r="Y20" s="25">
        <f t="shared" si="5"/>
        <v>35.5</v>
      </c>
      <c r="Z20" s="25">
        <f t="shared" si="6"/>
        <v>3.55</v>
      </c>
      <c r="AA20" s="19">
        <v>12</v>
      </c>
    </row>
    <row r="21" spans="1:27" s="12" customFormat="1" ht="16.5" customHeight="1" x14ac:dyDescent="0.45">
      <c r="A21" s="13">
        <v>18</v>
      </c>
      <c r="B21" s="40" t="s">
        <v>98</v>
      </c>
      <c r="C21" s="56">
        <v>88</v>
      </c>
      <c r="D21" s="56" t="s">
        <v>131</v>
      </c>
      <c r="E21" s="43">
        <v>80</v>
      </c>
      <c r="F21" s="43" t="s">
        <v>131</v>
      </c>
      <c r="G21" s="46">
        <v>77</v>
      </c>
      <c r="H21" s="43" t="s">
        <v>132</v>
      </c>
      <c r="I21" s="43">
        <v>66</v>
      </c>
      <c r="J21" s="43" t="s">
        <v>134</v>
      </c>
      <c r="K21" s="19">
        <f t="shared" si="0"/>
        <v>66</v>
      </c>
      <c r="L21" s="19" t="str">
        <f t="shared" si="1"/>
        <v>2.5</v>
      </c>
      <c r="M21" s="43">
        <v>87</v>
      </c>
      <c r="N21" s="43" t="s">
        <v>131</v>
      </c>
      <c r="O21" s="43">
        <v>77</v>
      </c>
      <c r="P21" s="43" t="s">
        <v>132</v>
      </c>
      <c r="Q21" s="47">
        <v>89.933333333333337</v>
      </c>
      <c r="R21" s="19" t="str">
        <f t="shared" si="2"/>
        <v>4</v>
      </c>
      <c r="S21" s="43">
        <v>68</v>
      </c>
      <c r="T21" s="43" t="s">
        <v>134</v>
      </c>
      <c r="U21" s="43">
        <v>70</v>
      </c>
      <c r="V21" s="43" t="s">
        <v>136</v>
      </c>
      <c r="W21" s="24">
        <f t="shared" si="3"/>
        <v>768.93333333333339</v>
      </c>
      <c r="X21" s="25">
        <f t="shared" si="4"/>
        <v>76.893333333333345</v>
      </c>
      <c r="Y21" s="25">
        <f t="shared" si="5"/>
        <v>33.5</v>
      </c>
      <c r="Z21" s="25">
        <f t="shared" si="6"/>
        <v>3.35</v>
      </c>
      <c r="AA21" s="19">
        <v>10</v>
      </c>
    </row>
    <row r="22" spans="1:27" s="12" customFormat="1" ht="16.5" customHeight="1" x14ac:dyDescent="0.45">
      <c r="A22" s="13">
        <v>19</v>
      </c>
      <c r="B22" s="40" t="s">
        <v>99</v>
      </c>
      <c r="C22" s="56">
        <v>96</v>
      </c>
      <c r="D22" s="56" t="s">
        <v>131</v>
      </c>
      <c r="E22" s="43">
        <v>93</v>
      </c>
      <c r="F22" s="43" t="s">
        <v>131</v>
      </c>
      <c r="G22" s="46">
        <v>82</v>
      </c>
      <c r="H22" s="43" t="s">
        <v>131</v>
      </c>
      <c r="I22" s="43">
        <v>83</v>
      </c>
      <c r="J22" s="43" t="s">
        <v>131</v>
      </c>
      <c r="K22" s="19">
        <f t="shared" si="0"/>
        <v>83</v>
      </c>
      <c r="L22" s="19" t="str">
        <f t="shared" si="1"/>
        <v>4</v>
      </c>
      <c r="M22" s="43">
        <v>89</v>
      </c>
      <c r="N22" s="43" t="s">
        <v>131</v>
      </c>
      <c r="O22" s="43">
        <v>87</v>
      </c>
      <c r="P22" s="43" t="s">
        <v>131</v>
      </c>
      <c r="Q22" s="47">
        <v>86.8</v>
      </c>
      <c r="R22" s="19" t="str">
        <f t="shared" si="2"/>
        <v>4</v>
      </c>
      <c r="S22" s="43">
        <v>89</v>
      </c>
      <c r="T22" s="43" t="s">
        <v>131</v>
      </c>
      <c r="U22" s="43">
        <v>84</v>
      </c>
      <c r="V22" s="43" t="s">
        <v>131</v>
      </c>
      <c r="W22" s="24">
        <f t="shared" si="3"/>
        <v>872.8</v>
      </c>
      <c r="X22" s="25">
        <f t="shared" si="4"/>
        <v>87.28</v>
      </c>
      <c r="Y22" s="25">
        <f t="shared" si="5"/>
        <v>40</v>
      </c>
      <c r="Z22" s="25">
        <f t="shared" si="6"/>
        <v>4</v>
      </c>
      <c r="AA22" s="19">
        <v>1</v>
      </c>
    </row>
    <row r="23" spans="1:27" s="12" customFormat="1" ht="16.5" customHeight="1" x14ac:dyDescent="0.45">
      <c r="A23" s="13">
        <v>20</v>
      </c>
      <c r="B23" s="40" t="s">
        <v>100</v>
      </c>
      <c r="C23" s="56">
        <v>83</v>
      </c>
      <c r="D23" s="56" t="s">
        <v>131</v>
      </c>
      <c r="E23" s="43">
        <v>67</v>
      </c>
      <c r="F23" s="43" t="s">
        <v>134</v>
      </c>
      <c r="G23" s="46">
        <v>71</v>
      </c>
      <c r="H23" s="43" t="s">
        <v>136</v>
      </c>
      <c r="I23" s="43">
        <v>65</v>
      </c>
      <c r="J23" s="43" t="s">
        <v>134</v>
      </c>
      <c r="K23" s="19">
        <f t="shared" si="0"/>
        <v>65</v>
      </c>
      <c r="L23" s="19" t="str">
        <f t="shared" si="1"/>
        <v>2.5</v>
      </c>
      <c r="M23" s="43">
        <v>84</v>
      </c>
      <c r="N23" s="43" t="s">
        <v>131</v>
      </c>
      <c r="O23" s="43">
        <v>72</v>
      </c>
      <c r="P23" s="43" t="s">
        <v>136</v>
      </c>
      <c r="Q23" s="47">
        <v>87.1</v>
      </c>
      <c r="R23" s="19" t="str">
        <f t="shared" si="2"/>
        <v>4</v>
      </c>
      <c r="S23" s="43">
        <v>66</v>
      </c>
      <c r="T23" s="43" t="s">
        <v>134</v>
      </c>
      <c r="U23" s="43">
        <v>60</v>
      </c>
      <c r="V23" s="43" t="s">
        <v>137</v>
      </c>
      <c r="W23" s="24">
        <f t="shared" si="3"/>
        <v>720.1</v>
      </c>
      <c r="X23" s="25">
        <f t="shared" si="4"/>
        <v>72.010000000000005</v>
      </c>
      <c r="Y23" s="25">
        <f t="shared" si="5"/>
        <v>30</v>
      </c>
      <c r="Z23" s="25">
        <f t="shared" si="6"/>
        <v>3</v>
      </c>
      <c r="AA23" s="19">
        <v>17</v>
      </c>
    </row>
    <row r="24" spans="1:27" s="12" customFormat="1" ht="16.5" customHeight="1" x14ac:dyDescent="0.45">
      <c r="A24" s="13">
        <v>21</v>
      </c>
      <c r="B24" s="40" t="s">
        <v>77</v>
      </c>
      <c r="C24" s="56">
        <v>85</v>
      </c>
      <c r="D24" s="56" t="s">
        <v>131</v>
      </c>
      <c r="E24" s="43">
        <v>78</v>
      </c>
      <c r="F24" s="43" t="s">
        <v>132</v>
      </c>
      <c r="G24" s="46">
        <v>77</v>
      </c>
      <c r="H24" s="43" t="s">
        <v>132</v>
      </c>
      <c r="I24" s="43">
        <v>77</v>
      </c>
      <c r="J24" s="43" t="s">
        <v>132</v>
      </c>
      <c r="K24" s="19">
        <f t="shared" si="0"/>
        <v>77</v>
      </c>
      <c r="L24" s="19" t="str">
        <f t="shared" si="1"/>
        <v>3.5</v>
      </c>
      <c r="M24" s="43">
        <v>89</v>
      </c>
      <c r="N24" s="43" t="s">
        <v>131</v>
      </c>
      <c r="O24" s="43">
        <v>83</v>
      </c>
      <c r="P24" s="43" t="s">
        <v>131</v>
      </c>
      <c r="Q24" s="47">
        <v>80.099999999999994</v>
      </c>
      <c r="R24" s="19" t="str">
        <f t="shared" si="2"/>
        <v>4</v>
      </c>
      <c r="S24" s="43">
        <v>85</v>
      </c>
      <c r="T24" s="43" t="s">
        <v>131</v>
      </c>
      <c r="U24" s="43">
        <v>76</v>
      </c>
      <c r="V24" s="43" t="s">
        <v>132</v>
      </c>
      <c r="W24" s="24">
        <f t="shared" si="3"/>
        <v>807.1</v>
      </c>
      <c r="X24" s="25">
        <f t="shared" si="4"/>
        <v>80.710000000000008</v>
      </c>
      <c r="Y24" s="25">
        <f t="shared" si="5"/>
        <v>37.5</v>
      </c>
      <c r="Z24" s="25">
        <f t="shared" si="6"/>
        <v>3.75</v>
      </c>
      <c r="AA24" s="19">
        <v>7</v>
      </c>
    </row>
    <row r="25" spans="1:27" s="12" customFormat="1" ht="16.5" customHeight="1" x14ac:dyDescent="0.45">
      <c r="A25" s="13">
        <v>22</v>
      </c>
      <c r="B25" s="40" t="s">
        <v>84</v>
      </c>
      <c r="C25" s="56">
        <v>88</v>
      </c>
      <c r="D25" s="56" t="s">
        <v>131</v>
      </c>
      <c r="E25" s="43">
        <v>81</v>
      </c>
      <c r="F25" s="43" t="s">
        <v>131</v>
      </c>
      <c r="G25" s="46">
        <v>83</v>
      </c>
      <c r="H25" s="43" t="s">
        <v>131</v>
      </c>
      <c r="I25" s="43">
        <v>76</v>
      </c>
      <c r="J25" s="43" t="s">
        <v>132</v>
      </c>
      <c r="K25" s="19">
        <f t="shared" si="0"/>
        <v>76</v>
      </c>
      <c r="L25" s="19" t="str">
        <f t="shared" si="1"/>
        <v>3.5</v>
      </c>
      <c r="M25" s="43">
        <v>85</v>
      </c>
      <c r="N25" s="43" t="s">
        <v>131</v>
      </c>
      <c r="O25" s="43">
        <v>84</v>
      </c>
      <c r="P25" s="43" t="s">
        <v>131</v>
      </c>
      <c r="Q25" s="47">
        <v>89.533333333333331</v>
      </c>
      <c r="R25" s="19" t="str">
        <f t="shared" si="2"/>
        <v>4</v>
      </c>
      <c r="S25" s="43">
        <v>84</v>
      </c>
      <c r="T25" s="43" t="s">
        <v>131</v>
      </c>
      <c r="U25" s="43">
        <v>73</v>
      </c>
      <c r="V25" s="43" t="s">
        <v>136</v>
      </c>
      <c r="W25" s="24">
        <f t="shared" si="3"/>
        <v>819.5333333333333</v>
      </c>
      <c r="X25" s="25">
        <f t="shared" si="4"/>
        <v>81.953333333333333</v>
      </c>
      <c r="Y25" s="25">
        <f t="shared" si="5"/>
        <v>38</v>
      </c>
      <c r="Z25" s="25">
        <f t="shared" si="6"/>
        <v>3.8</v>
      </c>
      <c r="AA25" s="19">
        <v>6</v>
      </c>
    </row>
    <row r="26" spans="1:27" s="12" customFormat="1" ht="16.5" customHeight="1" x14ac:dyDescent="0.45">
      <c r="A26" s="13">
        <v>23</v>
      </c>
      <c r="B26" s="40" t="s">
        <v>114</v>
      </c>
      <c r="C26" s="56">
        <v>94</v>
      </c>
      <c r="D26" s="56" t="s">
        <v>131</v>
      </c>
      <c r="E26" s="43">
        <v>91</v>
      </c>
      <c r="F26" s="43" t="s">
        <v>131</v>
      </c>
      <c r="G26" s="46">
        <v>81</v>
      </c>
      <c r="H26" s="43" t="s">
        <v>131</v>
      </c>
      <c r="I26" s="43">
        <v>80</v>
      </c>
      <c r="J26" s="43" t="s">
        <v>131</v>
      </c>
      <c r="K26" s="19">
        <f t="shared" si="0"/>
        <v>80</v>
      </c>
      <c r="L26" s="19" t="str">
        <f t="shared" si="1"/>
        <v>4</v>
      </c>
      <c r="M26" s="43">
        <v>91</v>
      </c>
      <c r="N26" s="43" t="s">
        <v>131</v>
      </c>
      <c r="O26" s="43">
        <v>88</v>
      </c>
      <c r="P26" s="43" t="s">
        <v>131</v>
      </c>
      <c r="Q26" s="47">
        <v>84.166666666666657</v>
      </c>
      <c r="R26" s="19" t="str">
        <f t="shared" si="2"/>
        <v>4</v>
      </c>
      <c r="S26" s="43">
        <v>87</v>
      </c>
      <c r="T26" s="43" t="s">
        <v>131</v>
      </c>
      <c r="U26" s="43">
        <v>82</v>
      </c>
      <c r="V26" s="43" t="s">
        <v>131</v>
      </c>
      <c r="W26" s="24">
        <f t="shared" si="3"/>
        <v>858.16666666666663</v>
      </c>
      <c r="X26" s="25">
        <f t="shared" si="4"/>
        <v>85.816666666666663</v>
      </c>
      <c r="Y26" s="25">
        <f t="shared" si="5"/>
        <v>40</v>
      </c>
      <c r="Z26" s="25">
        <f t="shared" si="6"/>
        <v>4</v>
      </c>
      <c r="AA26" s="19">
        <v>2</v>
      </c>
    </row>
    <row r="27" spans="1:27" ht="16.5" customHeight="1" x14ac:dyDescent="0.5">
      <c r="A27" s="6"/>
      <c r="B27" s="33" t="s">
        <v>3</v>
      </c>
      <c r="C27" s="22">
        <f>SUM(C4:C26)</f>
        <v>1904</v>
      </c>
      <c r="D27" s="22"/>
      <c r="E27" s="22">
        <f>SUM(E4:E26)</f>
        <v>1790</v>
      </c>
      <c r="F27" s="22"/>
      <c r="G27" s="26">
        <f>SUM(G4:G26)</f>
        <v>1728</v>
      </c>
      <c r="H27" s="26"/>
      <c r="I27" s="26">
        <f>SUM(I4:I26)</f>
        <v>1617</v>
      </c>
      <c r="J27" s="26"/>
      <c r="K27" s="26">
        <f>SUM(K4:K26)</f>
        <v>1617</v>
      </c>
      <c r="L27" s="26"/>
      <c r="M27" s="26">
        <f>SUM(M4:M26)</f>
        <v>1949</v>
      </c>
      <c r="N27" s="26"/>
      <c r="O27" s="26">
        <f>SUM(O4:O26)</f>
        <v>1859</v>
      </c>
      <c r="P27" s="26"/>
      <c r="Q27" s="26">
        <f>SUM(Q4:Q26)</f>
        <v>1844.3666666666663</v>
      </c>
      <c r="R27" s="26"/>
      <c r="S27" s="26">
        <f>SUM(S4:S26)</f>
        <v>1670</v>
      </c>
      <c r="T27" s="26"/>
      <c r="U27" s="26">
        <f t="shared" ref="U27:X27" si="7">SUM(U4:U26)</f>
        <v>1620</v>
      </c>
      <c r="V27" s="26"/>
      <c r="W27" s="26"/>
      <c r="X27" s="26">
        <f t="shared" si="7"/>
        <v>1759.8366666666666</v>
      </c>
      <c r="Y27" s="26"/>
      <c r="Z27" s="26"/>
      <c r="AA27" s="26"/>
    </row>
    <row r="28" spans="1:27" ht="16.5" customHeight="1" x14ac:dyDescent="0.5">
      <c r="A28" s="6"/>
      <c r="B28" s="34" t="s">
        <v>4</v>
      </c>
      <c r="C28" s="25">
        <f>C27/23</f>
        <v>82.782608695652172</v>
      </c>
      <c r="D28" s="25"/>
      <c r="E28" s="25">
        <f t="shared" ref="E28:X28" si="8">E27/23</f>
        <v>77.826086956521735</v>
      </c>
      <c r="F28" s="25"/>
      <c r="G28" s="25">
        <f t="shared" si="8"/>
        <v>75.130434782608702</v>
      </c>
      <c r="H28" s="25"/>
      <c r="I28" s="25">
        <f t="shared" si="8"/>
        <v>70.304347826086953</v>
      </c>
      <c r="J28" s="25"/>
      <c r="K28" s="25">
        <f t="shared" si="8"/>
        <v>70.304347826086953</v>
      </c>
      <c r="L28" s="25"/>
      <c r="M28" s="25">
        <f t="shared" si="8"/>
        <v>84.739130434782609</v>
      </c>
      <c r="N28" s="25"/>
      <c r="O28" s="25">
        <f t="shared" si="8"/>
        <v>80.826086956521735</v>
      </c>
      <c r="P28" s="25"/>
      <c r="Q28" s="25">
        <f t="shared" si="8"/>
        <v>80.189855072463757</v>
      </c>
      <c r="R28" s="25"/>
      <c r="S28" s="25">
        <f t="shared" si="8"/>
        <v>72.608695652173907</v>
      </c>
      <c r="T28" s="25"/>
      <c r="U28" s="25">
        <f t="shared" si="8"/>
        <v>70.434782608695656</v>
      </c>
      <c r="V28" s="25"/>
      <c r="W28" s="25"/>
      <c r="X28" s="25">
        <f t="shared" si="8"/>
        <v>76.514637681159414</v>
      </c>
      <c r="Y28" s="25"/>
      <c r="Z28" s="25"/>
      <c r="AA28" s="26"/>
    </row>
    <row r="29" spans="1:27" ht="16.5" customHeight="1" x14ac:dyDescent="0.5"/>
    <row r="30" spans="1:27" ht="16.5" customHeight="1" x14ac:dyDescent="0.5"/>
    <row r="31" spans="1:27" ht="16.5" customHeight="1" x14ac:dyDescent="0.5"/>
  </sheetData>
  <mergeCells count="11">
    <mergeCell ref="A1:AA1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K11" sqref="K11"/>
    </sheetView>
  </sheetViews>
  <sheetFormatPr defaultRowHeight="21.75" x14ac:dyDescent="0.5"/>
  <cols>
    <col min="1" max="1" width="5" customWidth="1"/>
    <col min="2" max="2" width="23.140625" customWidth="1"/>
    <col min="3" max="27" width="4.42578125" customWidth="1"/>
  </cols>
  <sheetData>
    <row r="1" spans="1:27" ht="25.5" x14ac:dyDescent="0.5">
      <c r="A1" s="62" t="s">
        <v>107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ht="18.95" customHeight="1" x14ac:dyDescent="0.5">
      <c r="A2" s="1" t="s">
        <v>0</v>
      </c>
      <c r="B2" s="1" t="s">
        <v>1</v>
      </c>
      <c r="C2" s="63" t="s">
        <v>5</v>
      </c>
      <c r="D2" s="61"/>
      <c r="E2" s="60" t="s">
        <v>6</v>
      </c>
      <c r="F2" s="61"/>
      <c r="G2" s="60" t="s">
        <v>7</v>
      </c>
      <c r="H2" s="61"/>
      <c r="I2" s="60" t="s">
        <v>8</v>
      </c>
      <c r="J2" s="61"/>
      <c r="K2" s="60" t="s">
        <v>16</v>
      </c>
      <c r="L2" s="61"/>
      <c r="M2" s="60" t="s">
        <v>11</v>
      </c>
      <c r="N2" s="61"/>
      <c r="O2" s="60" t="s">
        <v>12</v>
      </c>
      <c r="P2" s="61"/>
      <c r="Q2" s="60" t="s">
        <v>9</v>
      </c>
      <c r="R2" s="61"/>
      <c r="S2" s="60" t="s">
        <v>10</v>
      </c>
      <c r="T2" s="61"/>
      <c r="U2" s="60" t="s">
        <v>103</v>
      </c>
      <c r="V2" s="61"/>
      <c r="W2" s="16" t="s">
        <v>3</v>
      </c>
      <c r="X2" s="17" t="s">
        <v>13</v>
      </c>
      <c r="Y2" s="17" t="s">
        <v>3</v>
      </c>
      <c r="Z2" s="17" t="s">
        <v>2</v>
      </c>
      <c r="AA2" s="18" t="s">
        <v>15</v>
      </c>
    </row>
    <row r="3" spans="1:27" ht="18.95" customHeight="1" x14ac:dyDescent="0.5">
      <c r="A3" s="2"/>
      <c r="B3" s="3"/>
      <c r="C3" s="21">
        <v>100</v>
      </c>
      <c r="D3" s="19" t="s">
        <v>2</v>
      </c>
      <c r="E3" s="19">
        <v>100</v>
      </c>
      <c r="F3" s="19" t="s">
        <v>2</v>
      </c>
      <c r="G3" s="19">
        <v>100</v>
      </c>
      <c r="H3" s="19" t="s">
        <v>2</v>
      </c>
      <c r="I3" s="19">
        <v>100</v>
      </c>
      <c r="J3" s="19" t="s">
        <v>2</v>
      </c>
      <c r="K3" s="19">
        <v>100</v>
      </c>
      <c r="L3" s="19" t="s">
        <v>2</v>
      </c>
      <c r="M3" s="19">
        <v>100</v>
      </c>
      <c r="N3" s="19" t="s">
        <v>2</v>
      </c>
      <c r="O3" s="19">
        <v>100</v>
      </c>
      <c r="P3" s="19" t="s">
        <v>2</v>
      </c>
      <c r="Q3" s="19">
        <v>100</v>
      </c>
      <c r="R3" s="19" t="s">
        <v>2</v>
      </c>
      <c r="S3" s="19">
        <v>100</v>
      </c>
      <c r="T3" s="19" t="s">
        <v>2</v>
      </c>
      <c r="U3" s="19">
        <v>100</v>
      </c>
      <c r="V3" s="19" t="s">
        <v>2</v>
      </c>
      <c r="W3" s="16">
        <v>1000</v>
      </c>
      <c r="X3" s="22"/>
      <c r="Y3" s="23"/>
      <c r="Z3" s="23" t="s">
        <v>4</v>
      </c>
      <c r="AA3" s="23" t="s">
        <v>14</v>
      </c>
    </row>
    <row r="4" spans="1:27" ht="18.95" customHeight="1" x14ac:dyDescent="0.5">
      <c r="A4" s="4">
        <v>1</v>
      </c>
      <c r="B4" s="41" t="s">
        <v>80</v>
      </c>
      <c r="C4" s="44">
        <v>60</v>
      </c>
      <c r="D4" s="42" t="s">
        <v>137</v>
      </c>
      <c r="E4" s="44">
        <v>71</v>
      </c>
      <c r="F4" s="42" t="s">
        <v>136</v>
      </c>
      <c r="G4" s="44">
        <v>77</v>
      </c>
      <c r="H4" s="42" t="s">
        <v>132</v>
      </c>
      <c r="I4" s="44">
        <v>73</v>
      </c>
      <c r="J4" s="42" t="s">
        <v>136</v>
      </c>
      <c r="K4" s="44">
        <v>73</v>
      </c>
      <c r="L4" s="42" t="s">
        <v>136</v>
      </c>
      <c r="M4" s="44">
        <v>76</v>
      </c>
      <c r="N4" s="42" t="s">
        <v>132</v>
      </c>
      <c r="O4" s="44">
        <v>75</v>
      </c>
      <c r="P4" s="42" t="s">
        <v>132</v>
      </c>
      <c r="Q4" s="48">
        <v>75.416666666666671</v>
      </c>
      <c r="R4" s="49" t="s">
        <v>132</v>
      </c>
      <c r="S4" s="44">
        <v>60</v>
      </c>
      <c r="T4" s="42" t="s">
        <v>137</v>
      </c>
      <c r="U4" s="44">
        <v>60</v>
      </c>
      <c r="V4" s="42" t="s">
        <v>137</v>
      </c>
      <c r="W4" s="24">
        <f>C4+E4+G4+I4+K4+M4+O4+Q4+S4+U4</f>
        <v>700.41666666666663</v>
      </c>
      <c r="X4" s="25">
        <f>W4/10</f>
        <v>70.041666666666657</v>
      </c>
      <c r="Y4" s="25">
        <f>D4+F4+H4+J4+L4+N4+P4+R4+T4+V4</f>
        <v>29</v>
      </c>
      <c r="Z4" s="25">
        <f>Y4/10</f>
        <v>2.9</v>
      </c>
      <c r="AA4" s="19">
        <v>14</v>
      </c>
    </row>
    <row r="5" spans="1:27" ht="18.95" customHeight="1" x14ac:dyDescent="0.5">
      <c r="A5" s="15">
        <v>2</v>
      </c>
      <c r="B5" s="41" t="s">
        <v>67</v>
      </c>
      <c r="C5" s="44">
        <v>84</v>
      </c>
      <c r="D5" s="42" t="s">
        <v>131</v>
      </c>
      <c r="E5" s="44">
        <v>88</v>
      </c>
      <c r="F5" s="42" t="s">
        <v>131</v>
      </c>
      <c r="G5" s="44">
        <v>83</v>
      </c>
      <c r="H5" s="42" t="s">
        <v>131</v>
      </c>
      <c r="I5" s="44">
        <v>84</v>
      </c>
      <c r="J5" s="42" t="s">
        <v>131</v>
      </c>
      <c r="K5" s="44">
        <v>83</v>
      </c>
      <c r="L5" s="42" t="s">
        <v>131</v>
      </c>
      <c r="M5" s="44">
        <v>84</v>
      </c>
      <c r="N5" s="42" t="s">
        <v>131</v>
      </c>
      <c r="O5" s="44">
        <v>81</v>
      </c>
      <c r="P5" s="42" t="s">
        <v>131</v>
      </c>
      <c r="Q5" s="48">
        <v>78.416666666666671</v>
      </c>
      <c r="R5" s="49" t="s">
        <v>132</v>
      </c>
      <c r="S5" s="44">
        <v>80</v>
      </c>
      <c r="T5" s="42" t="s">
        <v>131</v>
      </c>
      <c r="U5" s="44">
        <v>84</v>
      </c>
      <c r="V5" s="42" t="s">
        <v>131</v>
      </c>
      <c r="W5" s="24">
        <f t="shared" ref="W5:W17" si="0">C5+E5+G5+I5+K5+M5+O5+Q5+S5+U5</f>
        <v>829.41666666666663</v>
      </c>
      <c r="X5" s="25">
        <f t="shared" ref="X5:X17" si="1">W5/10</f>
        <v>82.941666666666663</v>
      </c>
      <c r="Y5" s="25">
        <f t="shared" ref="Y5:Y17" si="2">D5+F5+H5+J5+L5+N5+P5+R5+T5+V5</f>
        <v>39.5</v>
      </c>
      <c r="Z5" s="25">
        <f t="shared" ref="Z5:Z17" si="3">Y5/10</f>
        <v>3.95</v>
      </c>
      <c r="AA5" s="19">
        <v>4</v>
      </c>
    </row>
    <row r="6" spans="1:27" ht="18.95" customHeight="1" x14ac:dyDescent="0.5">
      <c r="A6" s="15">
        <v>3</v>
      </c>
      <c r="B6" s="41" t="s">
        <v>68</v>
      </c>
      <c r="C6" s="44">
        <v>86</v>
      </c>
      <c r="D6" s="42" t="s">
        <v>131</v>
      </c>
      <c r="E6" s="44">
        <v>94</v>
      </c>
      <c r="F6" s="42" t="s">
        <v>131</v>
      </c>
      <c r="G6" s="44">
        <v>87</v>
      </c>
      <c r="H6" s="42" t="s">
        <v>131</v>
      </c>
      <c r="I6" s="44">
        <v>86</v>
      </c>
      <c r="J6" s="42" t="s">
        <v>131</v>
      </c>
      <c r="K6" s="44">
        <v>84</v>
      </c>
      <c r="L6" s="42" t="s">
        <v>131</v>
      </c>
      <c r="M6" s="44">
        <v>85</v>
      </c>
      <c r="N6" s="42" t="s">
        <v>131</v>
      </c>
      <c r="O6" s="44">
        <v>87</v>
      </c>
      <c r="P6" s="42" t="s">
        <v>131</v>
      </c>
      <c r="Q6" s="48">
        <v>84.833333333333329</v>
      </c>
      <c r="R6" s="49" t="s">
        <v>131</v>
      </c>
      <c r="S6" s="44">
        <v>80</v>
      </c>
      <c r="T6" s="42" t="s">
        <v>131</v>
      </c>
      <c r="U6" s="44">
        <v>86</v>
      </c>
      <c r="V6" s="42" t="s">
        <v>131</v>
      </c>
      <c r="W6" s="24">
        <f t="shared" si="0"/>
        <v>859.83333333333337</v>
      </c>
      <c r="X6" s="25">
        <f t="shared" si="1"/>
        <v>85.983333333333334</v>
      </c>
      <c r="Y6" s="25">
        <f t="shared" si="2"/>
        <v>40</v>
      </c>
      <c r="Z6" s="25">
        <f t="shared" si="3"/>
        <v>4</v>
      </c>
      <c r="AA6" s="19">
        <v>2</v>
      </c>
    </row>
    <row r="7" spans="1:27" ht="18.95" customHeight="1" x14ac:dyDescent="0.5">
      <c r="A7" s="15">
        <v>4</v>
      </c>
      <c r="B7" s="41" t="s">
        <v>110</v>
      </c>
      <c r="C7" s="44">
        <v>83</v>
      </c>
      <c r="D7" s="42" t="s">
        <v>131</v>
      </c>
      <c r="E7" s="44">
        <v>94</v>
      </c>
      <c r="F7" s="42" t="s">
        <v>131</v>
      </c>
      <c r="G7" s="44">
        <v>80</v>
      </c>
      <c r="H7" s="42" t="s">
        <v>131</v>
      </c>
      <c r="I7" s="44">
        <v>75</v>
      </c>
      <c r="J7" s="42" t="s">
        <v>132</v>
      </c>
      <c r="K7" s="44">
        <v>78</v>
      </c>
      <c r="L7" s="42" t="s">
        <v>132</v>
      </c>
      <c r="M7" s="44">
        <v>86</v>
      </c>
      <c r="N7" s="42" t="s">
        <v>131</v>
      </c>
      <c r="O7" s="44">
        <v>75</v>
      </c>
      <c r="P7" s="42" t="s">
        <v>132</v>
      </c>
      <c r="Q7" s="48">
        <v>85</v>
      </c>
      <c r="R7" s="49" t="s">
        <v>131</v>
      </c>
      <c r="S7" s="44">
        <v>80</v>
      </c>
      <c r="T7" s="42" t="s">
        <v>131</v>
      </c>
      <c r="U7" s="44">
        <v>76</v>
      </c>
      <c r="V7" s="42" t="s">
        <v>132</v>
      </c>
      <c r="W7" s="24">
        <f t="shared" si="0"/>
        <v>812</v>
      </c>
      <c r="X7" s="25">
        <f t="shared" si="1"/>
        <v>81.2</v>
      </c>
      <c r="Y7" s="25">
        <f t="shared" si="2"/>
        <v>38</v>
      </c>
      <c r="Z7" s="25">
        <f t="shared" si="3"/>
        <v>3.8</v>
      </c>
      <c r="AA7" s="19">
        <v>5</v>
      </c>
    </row>
    <row r="8" spans="1:27" ht="18.95" customHeight="1" x14ac:dyDescent="0.5">
      <c r="A8" s="15">
        <v>5</v>
      </c>
      <c r="B8" s="41" t="s">
        <v>69</v>
      </c>
      <c r="C8" s="44">
        <v>78</v>
      </c>
      <c r="D8" s="42" t="s">
        <v>132</v>
      </c>
      <c r="E8" s="44">
        <v>81</v>
      </c>
      <c r="F8" s="42" t="s">
        <v>131</v>
      </c>
      <c r="G8" s="44">
        <v>80</v>
      </c>
      <c r="H8" s="42" t="s">
        <v>131</v>
      </c>
      <c r="I8" s="44">
        <v>75</v>
      </c>
      <c r="J8" s="42" t="s">
        <v>132</v>
      </c>
      <c r="K8" s="44">
        <v>74</v>
      </c>
      <c r="L8" s="42" t="s">
        <v>136</v>
      </c>
      <c r="M8" s="44">
        <v>80</v>
      </c>
      <c r="N8" s="42" t="s">
        <v>131</v>
      </c>
      <c r="O8" s="44">
        <v>83</v>
      </c>
      <c r="P8" s="42" t="s">
        <v>131</v>
      </c>
      <c r="Q8" s="48">
        <v>80.216666666666669</v>
      </c>
      <c r="R8" s="49" t="s">
        <v>131</v>
      </c>
      <c r="S8" s="44">
        <v>65</v>
      </c>
      <c r="T8" s="42" t="s">
        <v>134</v>
      </c>
      <c r="U8" s="44">
        <v>72</v>
      </c>
      <c r="V8" s="42" t="s">
        <v>136</v>
      </c>
      <c r="W8" s="24">
        <f t="shared" si="0"/>
        <v>768.2166666666667</v>
      </c>
      <c r="X8" s="25">
        <f t="shared" si="1"/>
        <v>76.821666666666673</v>
      </c>
      <c r="Y8" s="25">
        <f t="shared" si="2"/>
        <v>35.5</v>
      </c>
      <c r="Z8" s="25">
        <f t="shared" si="3"/>
        <v>3.55</v>
      </c>
      <c r="AA8" s="19">
        <v>11</v>
      </c>
    </row>
    <row r="9" spans="1:27" ht="18.95" customHeight="1" x14ac:dyDescent="0.5">
      <c r="A9" s="15">
        <v>6</v>
      </c>
      <c r="B9" s="41" t="s">
        <v>70</v>
      </c>
      <c r="C9" s="44">
        <v>86</v>
      </c>
      <c r="D9" s="42" t="s">
        <v>131</v>
      </c>
      <c r="E9" s="44">
        <v>94</v>
      </c>
      <c r="F9" s="42" t="s">
        <v>131</v>
      </c>
      <c r="G9" s="44">
        <v>86</v>
      </c>
      <c r="H9" s="42" t="s">
        <v>131</v>
      </c>
      <c r="I9" s="44">
        <v>90</v>
      </c>
      <c r="J9" s="42" t="s">
        <v>131</v>
      </c>
      <c r="K9" s="44">
        <v>82</v>
      </c>
      <c r="L9" s="42" t="s">
        <v>131</v>
      </c>
      <c r="M9" s="44">
        <v>89</v>
      </c>
      <c r="N9" s="42" t="s">
        <v>131</v>
      </c>
      <c r="O9" s="44">
        <v>80</v>
      </c>
      <c r="P9" s="42" t="s">
        <v>131</v>
      </c>
      <c r="Q9" s="48">
        <v>90.033333333333331</v>
      </c>
      <c r="R9" s="49" t="s">
        <v>131</v>
      </c>
      <c r="S9" s="44">
        <v>80</v>
      </c>
      <c r="T9" s="42" t="s">
        <v>131</v>
      </c>
      <c r="U9" s="44">
        <v>88</v>
      </c>
      <c r="V9" s="42" t="s">
        <v>131</v>
      </c>
      <c r="W9" s="24">
        <f t="shared" si="0"/>
        <v>865.0333333333333</v>
      </c>
      <c r="X9" s="25">
        <f t="shared" si="1"/>
        <v>86.50333333333333</v>
      </c>
      <c r="Y9" s="25">
        <f t="shared" si="2"/>
        <v>40</v>
      </c>
      <c r="Z9" s="25">
        <f t="shared" si="3"/>
        <v>4</v>
      </c>
      <c r="AA9" s="19">
        <v>1</v>
      </c>
    </row>
    <row r="10" spans="1:27" ht="18.95" customHeight="1" x14ac:dyDescent="0.5">
      <c r="A10" s="15">
        <v>7</v>
      </c>
      <c r="B10" s="41" t="s">
        <v>71</v>
      </c>
      <c r="C10" s="44">
        <v>81</v>
      </c>
      <c r="D10" s="42" t="s">
        <v>131</v>
      </c>
      <c r="E10" s="44">
        <v>83</v>
      </c>
      <c r="F10" s="42" t="s">
        <v>131</v>
      </c>
      <c r="G10" s="44">
        <v>80</v>
      </c>
      <c r="H10" s="42" t="s">
        <v>131</v>
      </c>
      <c r="I10" s="44">
        <v>80</v>
      </c>
      <c r="J10" s="42" t="s">
        <v>131</v>
      </c>
      <c r="K10" s="44">
        <v>80</v>
      </c>
      <c r="L10" s="42" t="s">
        <v>131</v>
      </c>
      <c r="M10" s="44">
        <v>85</v>
      </c>
      <c r="N10" s="42" t="s">
        <v>131</v>
      </c>
      <c r="O10" s="44">
        <v>81</v>
      </c>
      <c r="P10" s="42" t="s">
        <v>131</v>
      </c>
      <c r="Q10" s="48">
        <v>82.833333333333329</v>
      </c>
      <c r="R10" s="49" t="s">
        <v>131</v>
      </c>
      <c r="S10" s="44">
        <v>75</v>
      </c>
      <c r="T10" s="42" t="s">
        <v>132</v>
      </c>
      <c r="U10" s="44">
        <v>76</v>
      </c>
      <c r="V10" s="42" t="s">
        <v>132</v>
      </c>
      <c r="W10" s="24">
        <f t="shared" si="0"/>
        <v>803.83333333333337</v>
      </c>
      <c r="X10" s="25">
        <f t="shared" si="1"/>
        <v>80.38333333333334</v>
      </c>
      <c r="Y10" s="25">
        <f t="shared" si="2"/>
        <v>39</v>
      </c>
      <c r="Z10" s="25">
        <f t="shared" si="3"/>
        <v>3.9</v>
      </c>
      <c r="AA10" s="19">
        <v>7</v>
      </c>
    </row>
    <row r="11" spans="1:27" ht="18.95" customHeight="1" x14ac:dyDescent="0.5">
      <c r="A11" s="15">
        <v>8</v>
      </c>
      <c r="B11" s="41" t="s">
        <v>111</v>
      </c>
      <c r="C11" s="44">
        <v>78</v>
      </c>
      <c r="D11" s="42" t="s">
        <v>132</v>
      </c>
      <c r="E11" s="44">
        <v>80</v>
      </c>
      <c r="F11" s="42" t="s">
        <v>131</v>
      </c>
      <c r="G11" s="44">
        <v>75</v>
      </c>
      <c r="H11" s="42" t="s">
        <v>132</v>
      </c>
      <c r="I11" s="44">
        <v>80</v>
      </c>
      <c r="J11" s="42" t="s">
        <v>131</v>
      </c>
      <c r="K11" s="44">
        <v>76</v>
      </c>
      <c r="L11" s="42" t="s">
        <v>132</v>
      </c>
      <c r="M11" s="44">
        <v>84</v>
      </c>
      <c r="N11" s="42" t="s">
        <v>131</v>
      </c>
      <c r="O11" s="44">
        <v>76</v>
      </c>
      <c r="P11" s="42" t="s">
        <v>132</v>
      </c>
      <c r="Q11" s="48">
        <v>83.05</v>
      </c>
      <c r="R11" s="49" t="s">
        <v>131</v>
      </c>
      <c r="S11" s="44">
        <v>70</v>
      </c>
      <c r="T11" s="42" t="s">
        <v>136</v>
      </c>
      <c r="U11" s="44">
        <v>72</v>
      </c>
      <c r="V11" s="42" t="s">
        <v>136</v>
      </c>
      <c r="W11" s="24">
        <f t="shared" si="0"/>
        <v>774.05</v>
      </c>
      <c r="X11" s="25">
        <f t="shared" si="1"/>
        <v>77.405000000000001</v>
      </c>
      <c r="Y11" s="25">
        <f t="shared" si="2"/>
        <v>36</v>
      </c>
      <c r="Z11" s="25">
        <f t="shared" si="3"/>
        <v>3.6</v>
      </c>
      <c r="AA11" s="19">
        <v>9</v>
      </c>
    </row>
    <row r="12" spans="1:27" ht="18.95" customHeight="1" x14ac:dyDescent="0.5">
      <c r="A12" s="15">
        <v>9</v>
      </c>
      <c r="B12" s="41" t="s">
        <v>72</v>
      </c>
      <c r="C12" s="44">
        <v>78</v>
      </c>
      <c r="D12" s="42" t="s">
        <v>132</v>
      </c>
      <c r="E12" s="44">
        <v>76</v>
      </c>
      <c r="F12" s="42" t="s">
        <v>132</v>
      </c>
      <c r="G12" s="44">
        <v>76</v>
      </c>
      <c r="H12" s="42" t="s">
        <v>132</v>
      </c>
      <c r="I12" s="44">
        <v>80</v>
      </c>
      <c r="J12" s="42" t="s">
        <v>131</v>
      </c>
      <c r="K12" s="44">
        <v>78</v>
      </c>
      <c r="L12" s="42" t="s">
        <v>132</v>
      </c>
      <c r="M12" s="44">
        <v>80</v>
      </c>
      <c r="N12" s="42" t="s">
        <v>131</v>
      </c>
      <c r="O12" s="44">
        <v>73</v>
      </c>
      <c r="P12" s="42" t="s">
        <v>136</v>
      </c>
      <c r="Q12" s="48">
        <v>79.849999999999994</v>
      </c>
      <c r="R12" s="49" t="s">
        <v>131</v>
      </c>
      <c r="S12" s="44">
        <v>80</v>
      </c>
      <c r="T12" s="42" t="s">
        <v>131</v>
      </c>
      <c r="U12" s="44">
        <v>70</v>
      </c>
      <c r="V12" s="42" t="s">
        <v>136</v>
      </c>
      <c r="W12" s="24">
        <f t="shared" si="0"/>
        <v>770.85</v>
      </c>
      <c r="X12" s="25">
        <f t="shared" si="1"/>
        <v>77.085000000000008</v>
      </c>
      <c r="Y12" s="25">
        <f t="shared" si="2"/>
        <v>36</v>
      </c>
      <c r="Z12" s="25">
        <f t="shared" si="3"/>
        <v>3.6</v>
      </c>
      <c r="AA12" s="19">
        <v>10</v>
      </c>
    </row>
    <row r="13" spans="1:27" ht="18.95" customHeight="1" x14ac:dyDescent="0.5">
      <c r="A13" s="15">
        <v>10</v>
      </c>
      <c r="B13" s="41" t="s">
        <v>73</v>
      </c>
      <c r="C13" s="44">
        <v>81</v>
      </c>
      <c r="D13" s="42" t="s">
        <v>131</v>
      </c>
      <c r="E13" s="44">
        <v>82</v>
      </c>
      <c r="F13" s="42" t="s">
        <v>131</v>
      </c>
      <c r="G13" s="44">
        <v>83</v>
      </c>
      <c r="H13" s="42" t="s">
        <v>131</v>
      </c>
      <c r="I13" s="44">
        <v>80</v>
      </c>
      <c r="J13" s="42" t="s">
        <v>131</v>
      </c>
      <c r="K13" s="44">
        <v>80</v>
      </c>
      <c r="L13" s="42" t="s">
        <v>131</v>
      </c>
      <c r="M13" s="44">
        <v>83</v>
      </c>
      <c r="N13" s="42" t="s">
        <v>131</v>
      </c>
      <c r="O13" s="44">
        <v>80</v>
      </c>
      <c r="P13" s="42" t="s">
        <v>131</v>
      </c>
      <c r="Q13" s="48">
        <v>85.166666666666657</v>
      </c>
      <c r="R13" s="49" t="s">
        <v>131</v>
      </c>
      <c r="S13" s="44">
        <v>75</v>
      </c>
      <c r="T13" s="42" t="s">
        <v>132</v>
      </c>
      <c r="U13" s="44">
        <v>80</v>
      </c>
      <c r="V13" s="42" t="s">
        <v>131</v>
      </c>
      <c r="W13" s="24">
        <f t="shared" si="0"/>
        <v>809.16666666666663</v>
      </c>
      <c r="X13" s="25">
        <f t="shared" si="1"/>
        <v>80.916666666666657</v>
      </c>
      <c r="Y13" s="25">
        <f t="shared" si="2"/>
        <v>39.5</v>
      </c>
      <c r="Z13" s="25">
        <f t="shared" si="3"/>
        <v>3.95</v>
      </c>
      <c r="AA13" s="19">
        <v>6</v>
      </c>
    </row>
    <row r="14" spans="1:27" ht="18.95" customHeight="1" x14ac:dyDescent="0.5">
      <c r="A14" s="15">
        <v>11</v>
      </c>
      <c r="B14" s="41" t="s">
        <v>74</v>
      </c>
      <c r="C14" s="44">
        <v>83</v>
      </c>
      <c r="D14" s="42" t="s">
        <v>131</v>
      </c>
      <c r="E14" s="44">
        <v>91</v>
      </c>
      <c r="F14" s="42" t="s">
        <v>131</v>
      </c>
      <c r="G14" s="44">
        <v>84</v>
      </c>
      <c r="H14" s="42" t="s">
        <v>131</v>
      </c>
      <c r="I14" s="44">
        <v>83</v>
      </c>
      <c r="J14" s="42" t="s">
        <v>131</v>
      </c>
      <c r="K14" s="44">
        <v>81</v>
      </c>
      <c r="L14" s="42" t="s">
        <v>131</v>
      </c>
      <c r="M14" s="44">
        <v>83</v>
      </c>
      <c r="N14" s="42" t="s">
        <v>131</v>
      </c>
      <c r="O14" s="44">
        <v>80</v>
      </c>
      <c r="P14" s="42" t="s">
        <v>131</v>
      </c>
      <c r="Q14" s="48">
        <v>86.816666666666663</v>
      </c>
      <c r="R14" s="49" t="s">
        <v>131</v>
      </c>
      <c r="S14" s="44">
        <v>80</v>
      </c>
      <c r="T14" s="42" t="s">
        <v>131</v>
      </c>
      <c r="U14" s="44">
        <v>82</v>
      </c>
      <c r="V14" s="42" t="s">
        <v>131</v>
      </c>
      <c r="W14" s="24">
        <f t="shared" si="0"/>
        <v>833.81666666666661</v>
      </c>
      <c r="X14" s="25">
        <f t="shared" si="1"/>
        <v>83.381666666666661</v>
      </c>
      <c r="Y14" s="25">
        <f t="shared" si="2"/>
        <v>40</v>
      </c>
      <c r="Z14" s="25">
        <f t="shared" si="3"/>
        <v>4</v>
      </c>
      <c r="AA14" s="19">
        <v>3</v>
      </c>
    </row>
    <row r="15" spans="1:27" ht="18.95" customHeight="1" x14ac:dyDescent="0.5">
      <c r="A15" s="15">
        <v>12</v>
      </c>
      <c r="B15" s="41" t="s">
        <v>75</v>
      </c>
      <c r="C15" s="44">
        <v>80</v>
      </c>
      <c r="D15" s="42" t="s">
        <v>131</v>
      </c>
      <c r="E15" s="44">
        <v>75</v>
      </c>
      <c r="F15" s="42" t="s">
        <v>132</v>
      </c>
      <c r="G15" s="44">
        <v>75</v>
      </c>
      <c r="H15" s="42" t="s">
        <v>132</v>
      </c>
      <c r="I15" s="44">
        <v>80</v>
      </c>
      <c r="J15" s="42" t="s">
        <v>131</v>
      </c>
      <c r="K15" s="44">
        <v>75</v>
      </c>
      <c r="L15" s="42" t="s">
        <v>132</v>
      </c>
      <c r="M15" s="44">
        <v>81</v>
      </c>
      <c r="N15" s="42" t="s">
        <v>131</v>
      </c>
      <c r="O15" s="44">
        <v>71</v>
      </c>
      <c r="P15" s="42" t="s">
        <v>136</v>
      </c>
      <c r="Q15" s="48">
        <v>84.95</v>
      </c>
      <c r="R15" s="49" t="s">
        <v>131</v>
      </c>
      <c r="S15" s="44">
        <v>70</v>
      </c>
      <c r="T15" s="42" t="s">
        <v>136</v>
      </c>
      <c r="U15" s="44">
        <v>71</v>
      </c>
      <c r="V15" s="42" t="s">
        <v>136</v>
      </c>
      <c r="W15" s="24">
        <f t="shared" si="0"/>
        <v>762.95</v>
      </c>
      <c r="X15" s="25">
        <f t="shared" si="1"/>
        <v>76.295000000000002</v>
      </c>
      <c r="Y15" s="25">
        <f t="shared" si="2"/>
        <v>35.5</v>
      </c>
      <c r="Z15" s="25">
        <f t="shared" si="3"/>
        <v>3.55</v>
      </c>
      <c r="AA15" s="19">
        <v>12</v>
      </c>
    </row>
    <row r="16" spans="1:27" ht="18.95" customHeight="1" x14ac:dyDescent="0.5">
      <c r="A16" s="15">
        <v>13</v>
      </c>
      <c r="B16" s="41" t="s">
        <v>76</v>
      </c>
      <c r="C16" s="44">
        <v>80</v>
      </c>
      <c r="D16" s="42" t="s">
        <v>131</v>
      </c>
      <c r="E16" s="44">
        <v>67</v>
      </c>
      <c r="F16" s="42" t="s">
        <v>134</v>
      </c>
      <c r="G16" s="44">
        <v>77</v>
      </c>
      <c r="H16" s="42" t="s">
        <v>132</v>
      </c>
      <c r="I16" s="44">
        <v>73</v>
      </c>
      <c r="J16" s="42" t="s">
        <v>136</v>
      </c>
      <c r="K16" s="44">
        <v>72</v>
      </c>
      <c r="L16" s="42" t="s">
        <v>136</v>
      </c>
      <c r="M16" s="44">
        <v>75</v>
      </c>
      <c r="N16" s="42" t="s">
        <v>132</v>
      </c>
      <c r="O16" s="44">
        <v>73</v>
      </c>
      <c r="P16" s="42" t="s">
        <v>136</v>
      </c>
      <c r="Q16" s="48">
        <v>81.449999999999989</v>
      </c>
      <c r="R16" s="49" t="s">
        <v>131</v>
      </c>
      <c r="S16" s="44">
        <v>62</v>
      </c>
      <c r="T16" s="42" t="s">
        <v>137</v>
      </c>
      <c r="U16" s="44">
        <v>62</v>
      </c>
      <c r="V16" s="42" t="s">
        <v>137</v>
      </c>
      <c r="W16" s="24">
        <f t="shared" si="0"/>
        <v>722.45</v>
      </c>
      <c r="X16" s="25">
        <f t="shared" si="1"/>
        <v>72.245000000000005</v>
      </c>
      <c r="Y16" s="25">
        <f t="shared" si="2"/>
        <v>30.5</v>
      </c>
      <c r="Z16" s="25">
        <f t="shared" si="3"/>
        <v>3.05</v>
      </c>
      <c r="AA16" s="19">
        <v>13</v>
      </c>
    </row>
    <row r="17" spans="1:27" ht="18.95" customHeight="1" x14ac:dyDescent="0.5">
      <c r="A17" s="15">
        <v>14</v>
      </c>
      <c r="B17" s="41" t="s">
        <v>112</v>
      </c>
      <c r="C17" s="44">
        <v>84</v>
      </c>
      <c r="D17" s="42" t="s">
        <v>131</v>
      </c>
      <c r="E17" s="44">
        <v>84</v>
      </c>
      <c r="F17" s="42" t="s">
        <v>131</v>
      </c>
      <c r="G17" s="44">
        <v>80</v>
      </c>
      <c r="H17" s="42" t="s">
        <v>131</v>
      </c>
      <c r="I17" s="44">
        <v>80</v>
      </c>
      <c r="J17" s="42" t="s">
        <v>131</v>
      </c>
      <c r="K17" s="44">
        <v>76</v>
      </c>
      <c r="L17" s="42" t="s">
        <v>132</v>
      </c>
      <c r="M17" s="44">
        <v>80</v>
      </c>
      <c r="N17" s="42" t="s">
        <v>131</v>
      </c>
      <c r="O17" s="44">
        <v>72</v>
      </c>
      <c r="P17" s="42" t="s">
        <v>136</v>
      </c>
      <c r="Q17" s="48">
        <v>78.283333333333331</v>
      </c>
      <c r="R17" s="49" t="s">
        <v>132</v>
      </c>
      <c r="S17" s="44">
        <v>72</v>
      </c>
      <c r="T17" s="42">
        <v>3</v>
      </c>
      <c r="U17" s="44">
        <v>74</v>
      </c>
      <c r="V17" s="42" t="s">
        <v>136</v>
      </c>
      <c r="W17" s="24">
        <f t="shared" si="0"/>
        <v>780.2833333333333</v>
      </c>
      <c r="X17" s="25">
        <f t="shared" si="1"/>
        <v>78.028333333333336</v>
      </c>
      <c r="Y17" s="25">
        <f t="shared" si="2"/>
        <v>36</v>
      </c>
      <c r="Z17" s="25">
        <f t="shared" si="3"/>
        <v>3.6</v>
      </c>
      <c r="AA17" s="19">
        <v>8</v>
      </c>
    </row>
    <row r="18" spans="1:27" ht="18.95" customHeight="1" x14ac:dyDescent="0.5">
      <c r="A18" s="6"/>
      <c r="B18" s="7" t="s">
        <v>3</v>
      </c>
      <c r="C18" s="24">
        <f>SUM(C4:C17)</f>
        <v>1122</v>
      </c>
      <c r="D18" s="24"/>
      <c r="E18" s="24">
        <f t="shared" ref="E18:S18" si="4">SUM(E4:E17)</f>
        <v>1160</v>
      </c>
      <c r="F18" s="24"/>
      <c r="G18" s="24">
        <f t="shared" si="4"/>
        <v>1123</v>
      </c>
      <c r="H18" s="24"/>
      <c r="I18" s="24">
        <f t="shared" si="4"/>
        <v>1119</v>
      </c>
      <c r="J18" s="24"/>
      <c r="K18" s="24">
        <f t="shared" si="4"/>
        <v>1092</v>
      </c>
      <c r="L18" s="24"/>
      <c r="M18" s="24">
        <f t="shared" si="4"/>
        <v>1151</v>
      </c>
      <c r="N18" s="24"/>
      <c r="O18" s="24">
        <f t="shared" si="4"/>
        <v>1087</v>
      </c>
      <c r="P18" s="24"/>
      <c r="Q18" s="24">
        <f t="shared" si="4"/>
        <v>1156.3166666666666</v>
      </c>
      <c r="R18" s="24"/>
      <c r="S18" s="24">
        <f t="shared" si="4"/>
        <v>1029</v>
      </c>
      <c r="T18" s="24"/>
      <c r="U18" s="24">
        <f t="shared" ref="U18:X18" si="5">SUM(U4:U17)</f>
        <v>1053</v>
      </c>
      <c r="V18" s="24"/>
      <c r="W18" s="24"/>
      <c r="X18" s="24">
        <f t="shared" si="5"/>
        <v>1109.2316666666668</v>
      </c>
      <c r="Y18" s="26"/>
      <c r="Z18" s="26"/>
      <c r="AA18" s="26"/>
    </row>
    <row r="19" spans="1:27" ht="18.95" customHeight="1" x14ac:dyDescent="0.5">
      <c r="A19" s="6"/>
      <c r="B19" s="8" t="s">
        <v>4</v>
      </c>
      <c r="C19" s="25">
        <f>C18/14</f>
        <v>80.142857142857139</v>
      </c>
      <c r="D19" s="25"/>
      <c r="E19" s="25">
        <f t="shared" ref="E19:S19" si="6">E18/14</f>
        <v>82.857142857142861</v>
      </c>
      <c r="F19" s="25"/>
      <c r="G19" s="25">
        <f t="shared" si="6"/>
        <v>80.214285714285708</v>
      </c>
      <c r="H19" s="25"/>
      <c r="I19" s="25">
        <f t="shared" si="6"/>
        <v>79.928571428571431</v>
      </c>
      <c r="J19" s="25"/>
      <c r="K19" s="25">
        <f t="shared" si="6"/>
        <v>78</v>
      </c>
      <c r="L19" s="25"/>
      <c r="M19" s="25">
        <f t="shared" si="6"/>
        <v>82.214285714285708</v>
      </c>
      <c r="N19" s="25"/>
      <c r="O19" s="25">
        <f t="shared" si="6"/>
        <v>77.642857142857139</v>
      </c>
      <c r="P19" s="25"/>
      <c r="Q19" s="25">
        <f t="shared" si="6"/>
        <v>82.594047619047615</v>
      </c>
      <c r="R19" s="25"/>
      <c r="S19" s="25">
        <f t="shared" si="6"/>
        <v>73.5</v>
      </c>
      <c r="T19" s="25"/>
      <c r="U19" s="25">
        <f t="shared" ref="U19:X19" si="7">U18/14</f>
        <v>75.214285714285708</v>
      </c>
      <c r="V19" s="25"/>
      <c r="W19" s="25"/>
      <c r="X19" s="25">
        <f t="shared" si="7"/>
        <v>79.230833333333337</v>
      </c>
      <c r="Y19" s="25"/>
      <c r="Z19" s="25"/>
      <c r="AA19" s="26"/>
    </row>
  </sheetData>
  <mergeCells count="11">
    <mergeCell ref="A1:AA1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opLeftCell="A10" workbookViewId="0">
      <selection activeCell="O9" sqref="O9"/>
    </sheetView>
  </sheetViews>
  <sheetFormatPr defaultRowHeight="21.75" x14ac:dyDescent="0.5"/>
  <cols>
    <col min="1" max="1" width="5" customWidth="1"/>
    <col min="2" max="2" width="16.7109375" customWidth="1"/>
    <col min="3" max="29" width="4.42578125" customWidth="1"/>
  </cols>
  <sheetData>
    <row r="1" spans="1:29" ht="25.5" x14ac:dyDescent="0.5">
      <c r="A1" s="62" t="s">
        <v>106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17.100000000000001" customHeight="1" x14ac:dyDescent="0.5">
      <c r="A2" s="29" t="s">
        <v>0</v>
      </c>
      <c r="B2" s="29" t="s">
        <v>1</v>
      </c>
      <c r="C2" s="63" t="s">
        <v>5</v>
      </c>
      <c r="D2" s="61"/>
      <c r="E2" s="60" t="s">
        <v>6</v>
      </c>
      <c r="F2" s="61"/>
      <c r="G2" s="60" t="s">
        <v>7</v>
      </c>
      <c r="H2" s="61"/>
      <c r="I2" s="60" t="s">
        <v>8</v>
      </c>
      <c r="J2" s="61"/>
      <c r="K2" s="60" t="s">
        <v>16</v>
      </c>
      <c r="L2" s="61"/>
      <c r="M2" s="60" t="s">
        <v>11</v>
      </c>
      <c r="N2" s="61"/>
      <c r="O2" s="60" t="s">
        <v>12</v>
      </c>
      <c r="P2" s="61"/>
      <c r="Q2" s="60" t="s">
        <v>9</v>
      </c>
      <c r="R2" s="61"/>
      <c r="S2" s="60" t="s">
        <v>10</v>
      </c>
      <c r="T2" s="61"/>
      <c r="U2" s="60" t="s">
        <v>18</v>
      </c>
      <c r="V2" s="61"/>
      <c r="W2" s="60" t="s">
        <v>103</v>
      </c>
      <c r="X2" s="61"/>
      <c r="Y2" s="16" t="s">
        <v>3</v>
      </c>
      <c r="Z2" s="17" t="s">
        <v>13</v>
      </c>
      <c r="AA2" s="17" t="s">
        <v>3</v>
      </c>
      <c r="AB2" s="17" t="s">
        <v>2</v>
      </c>
      <c r="AC2" s="18" t="s">
        <v>15</v>
      </c>
    </row>
    <row r="3" spans="1:29" ht="17.100000000000001" customHeight="1" x14ac:dyDescent="0.5">
      <c r="A3" s="30"/>
      <c r="B3" s="35"/>
      <c r="C3" s="21">
        <v>100</v>
      </c>
      <c r="D3" s="19" t="s">
        <v>2</v>
      </c>
      <c r="E3" s="19">
        <v>100</v>
      </c>
      <c r="F3" s="19" t="s">
        <v>2</v>
      </c>
      <c r="G3" s="19">
        <v>100</v>
      </c>
      <c r="H3" s="19" t="s">
        <v>2</v>
      </c>
      <c r="I3" s="19">
        <v>100</v>
      </c>
      <c r="J3" s="19" t="s">
        <v>2</v>
      </c>
      <c r="K3" s="19">
        <v>100</v>
      </c>
      <c r="L3" s="19" t="s">
        <v>2</v>
      </c>
      <c r="M3" s="19">
        <v>100</v>
      </c>
      <c r="N3" s="19" t="s">
        <v>2</v>
      </c>
      <c r="O3" s="19">
        <v>100</v>
      </c>
      <c r="P3" s="19" t="s">
        <v>2</v>
      </c>
      <c r="Q3" s="19">
        <v>100</v>
      </c>
      <c r="R3" s="19" t="s">
        <v>2</v>
      </c>
      <c r="S3" s="19">
        <v>100</v>
      </c>
      <c r="T3" s="19" t="s">
        <v>2</v>
      </c>
      <c r="U3" s="19">
        <v>100</v>
      </c>
      <c r="V3" s="19" t="s">
        <v>2</v>
      </c>
      <c r="W3" s="19">
        <v>100</v>
      </c>
      <c r="X3" s="19" t="s">
        <v>2</v>
      </c>
      <c r="Y3" s="16">
        <v>1100</v>
      </c>
      <c r="Z3" s="22"/>
      <c r="AA3" s="23"/>
      <c r="AB3" s="23" t="s">
        <v>4</v>
      </c>
      <c r="AC3" s="23" t="s">
        <v>14</v>
      </c>
    </row>
    <row r="4" spans="1:29" ht="17.100000000000001" customHeight="1" x14ac:dyDescent="0.5">
      <c r="A4" s="32">
        <v>1</v>
      </c>
      <c r="B4" s="9" t="s">
        <v>46</v>
      </c>
      <c r="C4" s="57">
        <v>75</v>
      </c>
      <c r="D4" s="57" t="s">
        <v>132</v>
      </c>
      <c r="E4" s="57">
        <v>85</v>
      </c>
      <c r="F4" s="57" t="s">
        <v>131</v>
      </c>
      <c r="G4" s="57">
        <v>78</v>
      </c>
      <c r="H4" s="57" t="s">
        <v>132</v>
      </c>
      <c r="I4" s="51">
        <v>75</v>
      </c>
      <c r="J4" s="51" t="s">
        <v>132</v>
      </c>
      <c r="K4" s="51">
        <v>75</v>
      </c>
      <c r="L4" s="51" t="s">
        <v>132</v>
      </c>
      <c r="M4" s="43">
        <v>80</v>
      </c>
      <c r="N4" s="43" t="s">
        <v>131</v>
      </c>
      <c r="O4" s="51">
        <v>80</v>
      </c>
      <c r="P4" s="51" t="s">
        <v>131</v>
      </c>
      <c r="Q4" s="50">
        <v>75.666666666666671</v>
      </c>
      <c r="R4" s="51" t="s">
        <v>132</v>
      </c>
      <c r="S4" s="43">
        <v>67</v>
      </c>
      <c r="T4" s="43" t="s">
        <v>134</v>
      </c>
      <c r="U4" s="51">
        <v>68</v>
      </c>
      <c r="V4" s="51" t="s">
        <v>134</v>
      </c>
      <c r="W4" s="51">
        <v>75</v>
      </c>
      <c r="X4" s="51" t="s">
        <v>132</v>
      </c>
      <c r="Y4" s="37">
        <f>C4+E4+G4+I4+K4+M4+O4+Q4+S4+U4+W4</f>
        <v>833.66666666666663</v>
      </c>
      <c r="Z4" s="38">
        <f>Y4/11</f>
        <v>75.787878787878782</v>
      </c>
      <c r="AA4" s="38">
        <f>D4+F4+H4+J4+L4+N4+P4+R4+T4+V4+X4</f>
        <v>38</v>
      </c>
      <c r="AB4" s="38">
        <f>AA4/11</f>
        <v>3.4545454545454546</v>
      </c>
      <c r="AC4" s="36">
        <v>13</v>
      </c>
    </row>
    <row r="5" spans="1:29" ht="17.100000000000001" customHeight="1" x14ac:dyDescent="0.5">
      <c r="A5" s="28">
        <v>2</v>
      </c>
      <c r="B5" s="9" t="s">
        <v>47</v>
      </c>
      <c r="C5" s="57">
        <v>64</v>
      </c>
      <c r="D5" s="57" t="s">
        <v>137</v>
      </c>
      <c r="E5" s="57">
        <v>58</v>
      </c>
      <c r="F5" s="57" t="s">
        <v>133</v>
      </c>
      <c r="G5" s="57">
        <v>60</v>
      </c>
      <c r="H5" s="57" t="s">
        <v>137</v>
      </c>
      <c r="I5" s="51">
        <v>60</v>
      </c>
      <c r="J5" s="51" t="s">
        <v>137</v>
      </c>
      <c r="K5" s="51">
        <v>66</v>
      </c>
      <c r="L5" s="51" t="s">
        <v>134</v>
      </c>
      <c r="M5" s="43">
        <v>81</v>
      </c>
      <c r="N5" s="43">
        <v>4</v>
      </c>
      <c r="O5" s="51">
        <v>65</v>
      </c>
      <c r="P5" s="51" t="s">
        <v>134</v>
      </c>
      <c r="Q5" s="50">
        <v>69.666666666666671</v>
      </c>
      <c r="R5" s="51" t="s">
        <v>136</v>
      </c>
      <c r="S5" s="43">
        <v>68</v>
      </c>
      <c r="T5" s="43" t="s">
        <v>134</v>
      </c>
      <c r="U5" s="51">
        <v>59</v>
      </c>
      <c r="V5" s="51" t="s">
        <v>133</v>
      </c>
      <c r="W5" s="51">
        <v>67</v>
      </c>
      <c r="X5" s="51" t="s">
        <v>134</v>
      </c>
      <c r="Y5" s="37">
        <f t="shared" ref="Y5:Y24" si="0">C5+E5+G5+I5+K5+M5+O5+Q5+S5+U5+W5</f>
        <v>717.66666666666663</v>
      </c>
      <c r="Z5" s="38">
        <f t="shared" ref="Z5:Z24" si="1">Y5/11</f>
        <v>65.242424242424235</v>
      </c>
      <c r="AA5" s="38">
        <f t="shared" ref="AA5:AA24" si="2">D5+F5+H5+J5+L5+N5+P5+R5+T5+V5+X5</f>
        <v>26</v>
      </c>
      <c r="AB5" s="38">
        <f t="shared" ref="AB5:AB24" si="3">AA5/11</f>
        <v>2.3636363636363638</v>
      </c>
      <c r="AC5" s="36">
        <v>19</v>
      </c>
    </row>
    <row r="6" spans="1:29" ht="17.100000000000001" customHeight="1" x14ac:dyDescent="0.5">
      <c r="A6" s="28">
        <v>3</v>
      </c>
      <c r="B6" s="9" t="s">
        <v>48</v>
      </c>
      <c r="C6" s="57">
        <v>61</v>
      </c>
      <c r="D6" s="57" t="s">
        <v>137</v>
      </c>
      <c r="E6" s="57">
        <v>54</v>
      </c>
      <c r="F6" s="57" t="s">
        <v>135</v>
      </c>
      <c r="G6" s="57">
        <v>53</v>
      </c>
      <c r="H6" s="57" t="s">
        <v>135</v>
      </c>
      <c r="I6" s="51">
        <v>64</v>
      </c>
      <c r="J6" s="51" t="s">
        <v>137</v>
      </c>
      <c r="K6" s="51">
        <v>60</v>
      </c>
      <c r="L6" s="51" t="s">
        <v>137</v>
      </c>
      <c r="M6" s="43">
        <v>82</v>
      </c>
      <c r="N6" s="43">
        <v>4</v>
      </c>
      <c r="O6" s="51">
        <v>70</v>
      </c>
      <c r="P6" s="51" t="s">
        <v>136</v>
      </c>
      <c r="Q6" s="50">
        <v>72.233333333333334</v>
      </c>
      <c r="R6" s="51" t="s">
        <v>136</v>
      </c>
      <c r="S6" s="43">
        <v>63</v>
      </c>
      <c r="T6" s="43" t="s">
        <v>137</v>
      </c>
      <c r="U6" s="51">
        <v>56</v>
      </c>
      <c r="V6" s="51" t="s">
        <v>133</v>
      </c>
      <c r="W6" s="51">
        <v>65</v>
      </c>
      <c r="X6" s="51" t="s">
        <v>134</v>
      </c>
      <c r="Y6" s="37">
        <f t="shared" si="0"/>
        <v>700.23333333333335</v>
      </c>
      <c r="Z6" s="38">
        <f t="shared" si="1"/>
        <v>63.657575757575756</v>
      </c>
      <c r="AA6" s="38">
        <f t="shared" si="2"/>
        <v>24</v>
      </c>
      <c r="AB6" s="38">
        <f t="shared" si="3"/>
        <v>2.1818181818181817</v>
      </c>
      <c r="AC6" s="36">
        <v>20</v>
      </c>
    </row>
    <row r="7" spans="1:29" ht="17.100000000000001" customHeight="1" x14ac:dyDescent="0.5">
      <c r="A7" s="28">
        <v>4</v>
      </c>
      <c r="B7" s="9" t="s">
        <v>49</v>
      </c>
      <c r="C7" s="57">
        <v>73</v>
      </c>
      <c r="D7" s="57" t="s">
        <v>136</v>
      </c>
      <c r="E7" s="57">
        <v>75</v>
      </c>
      <c r="F7" s="57" t="s">
        <v>132</v>
      </c>
      <c r="G7" s="57">
        <v>73</v>
      </c>
      <c r="H7" s="57" t="s">
        <v>136</v>
      </c>
      <c r="I7" s="51">
        <v>75</v>
      </c>
      <c r="J7" s="51" t="s">
        <v>132</v>
      </c>
      <c r="K7" s="51">
        <v>70</v>
      </c>
      <c r="L7" s="51" t="s">
        <v>136</v>
      </c>
      <c r="M7" s="43">
        <v>83</v>
      </c>
      <c r="N7" s="43">
        <v>4</v>
      </c>
      <c r="O7" s="51">
        <v>75</v>
      </c>
      <c r="P7" s="51" t="s">
        <v>132</v>
      </c>
      <c r="Q7" s="50">
        <v>70.333333333333343</v>
      </c>
      <c r="R7" s="51" t="s">
        <v>136</v>
      </c>
      <c r="S7" s="43">
        <v>68</v>
      </c>
      <c r="T7" s="43" t="s">
        <v>134</v>
      </c>
      <c r="U7" s="51">
        <v>73</v>
      </c>
      <c r="V7" s="51" t="s">
        <v>136</v>
      </c>
      <c r="W7" s="51">
        <v>76</v>
      </c>
      <c r="X7" s="51" t="s">
        <v>132</v>
      </c>
      <c r="Y7" s="37">
        <f t="shared" si="0"/>
        <v>811.33333333333337</v>
      </c>
      <c r="Z7" s="38">
        <f t="shared" si="1"/>
        <v>73.757575757575765</v>
      </c>
      <c r="AA7" s="38">
        <f t="shared" si="2"/>
        <v>35.5</v>
      </c>
      <c r="AB7" s="38">
        <f t="shared" si="3"/>
        <v>3.2272727272727271</v>
      </c>
      <c r="AC7" s="36">
        <v>14</v>
      </c>
    </row>
    <row r="8" spans="1:29" ht="17.100000000000001" customHeight="1" x14ac:dyDescent="0.5">
      <c r="A8" s="28">
        <v>5</v>
      </c>
      <c r="B8" s="9" t="s">
        <v>50</v>
      </c>
      <c r="C8" s="57">
        <v>82</v>
      </c>
      <c r="D8" s="57" t="s">
        <v>131</v>
      </c>
      <c r="E8" s="57">
        <v>88</v>
      </c>
      <c r="F8" s="57" t="s">
        <v>131</v>
      </c>
      <c r="G8" s="57">
        <v>91</v>
      </c>
      <c r="H8" s="57" t="s">
        <v>131</v>
      </c>
      <c r="I8" s="51">
        <v>79</v>
      </c>
      <c r="J8" s="51" t="s">
        <v>132</v>
      </c>
      <c r="K8" s="51">
        <v>80</v>
      </c>
      <c r="L8" s="51" t="s">
        <v>131</v>
      </c>
      <c r="M8" s="43">
        <v>81</v>
      </c>
      <c r="N8" s="43" t="s">
        <v>131</v>
      </c>
      <c r="O8" s="51">
        <v>85</v>
      </c>
      <c r="P8" s="51" t="s">
        <v>131</v>
      </c>
      <c r="Q8" s="50">
        <v>73.216666666666669</v>
      </c>
      <c r="R8" s="51" t="s">
        <v>136</v>
      </c>
      <c r="S8" s="43">
        <v>78</v>
      </c>
      <c r="T8" s="43" t="s">
        <v>132</v>
      </c>
      <c r="U8" s="51">
        <v>80</v>
      </c>
      <c r="V8" s="51" t="s">
        <v>131</v>
      </c>
      <c r="W8" s="51">
        <v>80</v>
      </c>
      <c r="X8" s="51" t="s">
        <v>131</v>
      </c>
      <c r="Y8" s="37">
        <f t="shared" si="0"/>
        <v>897.2166666666667</v>
      </c>
      <c r="Z8" s="38">
        <f t="shared" si="1"/>
        <v>81.565151515151513</v>
      </c>
      <c r="AA8" s="38">
        <f t="shared" si="2"/>
        <v>42</v>
      </c>
      <c r="AB8" s="38">
        <f t="shared" si="3"/>
        <v>3.8181818181818183</v>
      </c>
      <c r="AC8" s="36">
        <v>7</v>
      </c>
    </row>
    <row r="9" spans="1:29" ht="17.100000000000001" customHeight="1" x14ac:dyDescent="0.5">
      <c r="A9" s="28">
        <v>6</v>
      </c>
      <c r="B9" s="9" t="s">
        <v>51</v>
      </c>
      <c r="C9" s="57">
        <v>78</v>
      </c>
      <c r="D9" s="57" t="s">
        <v>132</v>
      </c>
      <c r="E9" s="57">
        <v>86</v>
      </c>
      <c r="F9" s="57" t="s">
        <v>131</v>
      </c>
      <c r="G9" s="57">
        <v>85</v>
      </c>
      <c r="H9" s="57" t="s">
        <v>131</v>
      </c>
      <c r="I9" s="51">
        <v>74</v>
      </c>
      <c r="J9" s="51" t="s">
        <v>136</v>
      </c>
      <c r="K9" s="51">
        <v>75</v>
      </c>
      <c r="L9" s="51" t="s">
        <v>132</v>
      </c>
      <c r="M9" s="43">
        <v>81</v>
      </c>
      <c r="N9" s="43" t="s">
        <v>131</v>
      </c>
      <c r="O9" s="51">
        <v>72</v>
      </c>
      <c r="P9" s="51" t="s">
        <v>136</v>
      </c>
      <c r="Q9" s="50">
        <v>75.900000000000006</v>
      </c>
      <c r="R9" s="51" t="s">
        <v>132</v>
      </c>
      <c r="S9" s="43">
        <v>67</v>
      </c>
      <c r="T9" s="43" t="s">
        <v>134</v>
      </c>
      <c r="U9" s="51">
        <v>78</v>
      </c>
      <c r="V9" s="51" t="s">
        <v>132</v>
      </c>
      <c r="W9" s="51">
        <v>75</v>
      </c>
      <c r="X9" s="51" t="s">
        <v>132</v>
      </c>
      <c r="Y9" s="37">
        <f t="shared" si="0"/>
        <v>846.9</v>
      </c>
      <c r="Z9" s="38">
        <f t="shared" si="1"/>
        <v>76.990909090909085</v>
      </c>
      <c r="AA9" s="38">
        <f t="shared" si="2"/>
        <v>38</v>
      </c>
      <c r="AB9" s="38">
        <f t="shared" si="3"/>
        <v>3.4545454545454546</v>
      </c>
      <c r="AC9" s="36">
        <v>12</v>
      </c>
    </row>
    <row r="10" spans="1:29" ht="17.100000000000001" customHeight="1" x14ac:dyDescent="0.5">
      <c r="A10" s="28">
        <v>7</v>
      </c>
      <c r="B10" s="9" t="s">
        <v>52</v>
      </c>
      <c r="C10" s="57">
        <v>76</v>
      </c>
      <c r="D10" s="57" t="s">
        <v>132</v>
      </c>
      <c r="E10" s="57">
        <v>74</v>
      </c>
      <c r="F10" s="57" t="s">
        <v>136</v>
      </c>
      <c r="G10" s="57">
        <v>69</v>
      </c>
      <c r="H10" s="57" t="s">
        <v>134</v>
      </c>
      <c r="I10" s="51">
        <v>70</v>
      </c>
      <c r="J10" s="51" t="s">
        <v>136</v>
      </c>
      <c r="K10" s="51">
        <v>68</v>
      </c>
      <c r="L10" s="51" t="s">
        <v>134</v>
      </c>
      <c r="M10" s="43">
        <v>82</v>
      </c>
      <c r="N10" s="43" t="s">
        <v>131</v>
      </c>
      <c r="O10" s="51">
        <v>75</v>
      </c>
      <c r="P10" s="51" t="s">
        <v>132</v>
      </c>
      <c r="Q10" s="50">
        <v>73.166666666666671</v>
      </c>
      <c r="R10" s="51" t="s">
        <v>136</v>
      </c>
      <c r="S10" s="43">
        <v>61</v>
      </c>
      <c r="T10" s="43" t="s">
        <v>137</v>
      </c>
      <c r="U10" s="51">
        <v>73</v>
      </c>
      <c r="V10" s="51" t="s">
        <v>136</v>
      </c>
      <c r="W10" s="51">
        <v>67</v>
      </c>
      <c r="X10" s="51" t="s">
        <v>134</v>
      </c>
      <c r="Y10" s="37">
        <f t="shared" si="0"/>
        <v>788.16666666666663</v>
      </c>
      <c r="Z10" s="38">
        <f t="shared" si="1"/>
        <v>71.651515151515142</v>
      </c>
      <c r="AA10" s="38">
        <f t="shared" si="2"/>
        <v>32.5</v>
      </c>
      <c r="AB10" s="38">
        <f t="shared" si="3"/>
        <v>2.9545454545454546</v>
      </c>
      <c r="AC10" s="36">
        <v>15</v>
      </c>
    </row>
    <row r="11" spans="1:29" ht="17.100000000000001" customHeight="1" x14ac:dyDescent="0.5">
      <c r="A11" s="28">
        <v>8</v>
      </c>
      <c r="B11" s="9" t="s">
        <v>53</v>
      </c>
      <c r="C11" s="57">
        <v>81</v>
      </c>
      <c r="D11" s="57" t="s">
        <v>131</v>
      </c>
      <c r="E11" s="57">
        <v>67</v>
      </c>
      <c r="F11" s="57" t="s">
        <v>134</v>
      </c>
      <c r="G11" s="57">
        <v>71</v>
      </c>
      <c r="H11" s="57" t="s">
        <v>136</v>
      </c>
      <c r="I11" s="51">
        <v>70</v>
      </c>
      <c r="J11" s="51" t="s">
        <v>136</v>
      </c>
      <c r="K11" s="51">
        <v>65</v>
      </c>
      <c r="L11" s="51" t="s">
        <v>134</v>
      </c>
      <c r="M11" s="43">
        <v>71</v>
      </c>
      <c r="N11" s="43" t="s">
        <v>136</v>
      </c>
      <c r="O11" s="51">
        <v>63</v>
      </c>
      <c r="P11" s="51" t="s">
        <v>137</v>
      </c>
      <c r="Q11" s="50">
        <v>74.866666666666674</v>
      </c>
      <c r="R11" s="51" t="s">
        <v>132</v>
      </c>
      <c r="S11" s="43">
        <v>60</v>
      </c>
      <c r="T11" s="43" t="s">
        <v>137</v>
      </c>
      <c r="U11" s="51">
        <v>79</v>
      </c>
      <c r="V11" s="51" t="s">
        <v>132</v>
      </c>
      <c r="W11" s="51">
        <v>68</v>
      </c>
      <c r="X11" s="51" t="s">
        <v>134</v>
      </c>
      <c r="Y11" s="37">
        <f t="shared" si="0"/>
        <v>769.86666666666667</v>
      </c>
      <c r="Z11" s="38">
        <f t="shared" si="1"/>
        <v>69.987878787878785</v>
      </c>
      <c r="AA11" s="38">
        <f t="shared" si="2"/>
        <v>31.5</v>
      </c>
      <c r="AB11" s="38">
        <f t="shared" si="3"/>
        <v>2.8636363636363638</v>
      </c>
      <c r="AC11" s="36">
        <v>17</v>
      </c>
    </row>
    <row r="12" spans="1:29" ht="17.100000000000001" customHeight="1" x14ac:dyDescent="0.5">
      <c r="A12" s="28">
        <v>9</v>
      </c>
      <c r="B12" s="9" t="s">
        <v>54</v>
      </c>
      <c r="C12" s="57">
        <v>70</v>
      </c>
      <c r="D12" s="57" t="s">
        <v>136</v>
      </c>
      <c r="E12" s="57">
        <v>76</v>
      </c>
      <c r="F12" s="57" t="s">
        <v>132</v>
      </c>
      <c r="G12" s="57">
        <v>83</v>
      </c>
      <c r="H12" s="57" t="s">
        <v>131</v>
      </c>
      <c r="I12" s="51">
        <v>68</v>
      </c>
      <c r="J12" s="51" t="s">
        <v>134</v>
      </c>
      <c r="K12" s="51">
        <v>65</v>
      </c>
      <c r="L12" s="51" t="s">
        <v>134</v>
      </c>
      <c r="M12" s="43">
        <v>83</v>
      </c>
      <c r="N12" s="43" t="s">
        <v>131</v>
      </c>
      <c r="O12" s="51">
        <v>73</v>
      </c>
      <c r="P12" s="51" t="s">
        <v>136</v>
      </c>
      <c r="Q12" s="50">
        <v>71.866666666666674</v>
      </c>
      <c r="R12" s="51" t="s">
        <v>136</v>
      </c>
      <c r="S12" s="43">
        <v>61</v>
      </c>
      <c r="T12" s="43" t="s">
        <v>137</v>
      </c>
      <c r="U12" s="51">
        <v>66</v>
      </c>
      <c r="V12" s="51" t="s">
        <v>134</v>
      </c>
      <c r="W12" s="51">
        <v>67</v>
      </c>
      <c r="X12" s="51" t="s">
        <v>134</v>
      </c>
      <c r="Y12" s="37">
        <f t="shared" si="0"/>
        <v>783.86666666666667</v>
      </c>
      <c r="Z12" s="38">
        <f t="shared" si="1"/>
        <v>71.260606060606065</v>
      </c>
      <c r="AA12" s="38">
        <f t="shared" si="2"/>
        <v>32.5</v>
      </c>
      <c r="AB12" s="38">
        <f t="shared" si="3"/>
        <v>2.9545454545454546</v>
      </c>
      <c r="AC12" s="36">
        <v>16</v>
      </c>
    </row>
    <row r="13" spans="1:29" ht="17.100000000000001" customHeight="1" x14ac:dyDescent="0.5">
      <c r="A13" s="28">
        <v>10</v>
      </c>
      <c r="B13" s="9" t="s">
        <v>55</v>
      </c>
      <c r="C13" s="57">
        <v>88</v>
      </c>
      <c r="D13" s="57" t="s">
        <v>131</v>
      </c>
      <c r="E13" s="57">
        <v>84</v>
      </c>
      <c r="F13" s="57" t="s">
        <v>131</v>
      </c>
      <c r="G13" s="57">
        <v>80</v>
      </c>
      <c r="H13" s="57" t="s">
        <v>131</v>
      </c>
      <c r="I13" s="51">
        <v>83</v>
      </c>
      <c r="J13" s="51" t="s">
        <v>131</v>
      </c>
      <c r="K13" s="51">
        <v>85</v>
      </c>
      <c r="L13" s="51" t="s">
        <v>131</v>
      </c>
      <c r="M13" s="43">
        <v>81</v>
      </c>
      <c r="N13" s="43" t="s">
        <v>131</v>
      </c>
      <c r="O13" s="51">
        <v>80</v>
      </c>
      <c r="P13" s="51" t="s">
        <v>131</v>
      </c>
      <c r="Q13" s="50">
        <v>78.05</v>
      </c>
      <c r="R13" s="51" t="s">
        <v>132</v>
      </c>
      <c r="S13" s="43">
        <v>80</v>
      </c>
      <c r="T13" s="43" t="s">
        <v>131</v>
      </c>
      <c r="U13" s="51">
        <v>84</v>
      </c>
      <c r="V13" s="51" t="s">
        <v>131</v>
      </c>
      <c r="W13" s="51">
        <v>81</v>
      </c>
      <c r="X13" s="51" t="s">
        <v>131</v>
      </c>
      <c r="Y13" s="37">
        <f t="shared" si="0"/>
        <v>904.05</v>
      </c>
      <c r="Z13" s="38">
        <f t="shared" si="1"/>
        <v>82.186363636363637</v>
      </c>
      <c r="AA13" s="38">
        <f t="shared" si="2"/>
        <v>43.5</v>
      </c>
      <c r="AB13" s="38">
        <f t="shared" si="3"/>
        <v>3.9545454545454546</v>
      </c>
      <c r="AC13" s="36">
        <v>5</v>
      </c>
    </row>
    <row r="14" spans="1:29" ht="17.100000000000001" customHeight="1" x14ac:dyDescent="0.5">
      <c r="A14" s="28">
        <v>11</v>
      </c>
      <c r="B14" s="9" t="s">
        <v>56</v>
      </c>
      <c r="C14" s="57">
        <v>80</v>
      </c>
      <c r="D14" s="57" t="s">
        <v>131</v>
      </c>
      <c r="E14" s="57">
        <v>78</v>
      </c>
      <c r="F14" s="57" t="s">
        <v>132</v>
      </c>
      <c r="G14" s="57">
        <v>66</v>
      </c>
      <c r="H14" s="57" t="s">
        <v>134</v>
      </c>
      <c r="I14" s="51">
        <v>81</v>
      </c>
      <c r="J14" s="51" t="s">
        <v>131</v>
      </c>
      <c r="K14" s="51">
        <v>82</v>
      </c>
      <c r="L14" s="51" t="s">
        <v>131</v>
      </c>
      <c r="M14" s="43">
        <v>82</v>
      </c>
      <c r="N14" s="43" t="s">
        <v>131</v>
      </c>
      <c r="O14" s="51">
        <v>81</v>
      </c>
      <c r="P14" s="51" t="s">
        <v>131</v>
      </c>
      <c r="Q14" s="50">
        <v>81.949999999999989</v>
      </c>
      <c r="R14" s="51" t="s">
        <v>131</v>
      </c>
      <c r="S14" s="43">
        <v>76</v>
      </c>
      <c r="T14" s="43" t="s">
        <v>132</v>
      </c>
      <c r="U14" s="51">
        <v>76</v>
      </c>
      <c r="V14" s="51" t="s">
        <v>132</v>
      </c>
      <c r="W14" s="51">
        <v>80</v>
      </c>
      <c r="X14" s="51" t="s">
        <v>131</v>
      </c>
      <c r="Y14" s="37">
        <f t="shared" si="0"/>
        <v>863.95</v>
      </c>
      <c r="Z14" s="38">
        <f t="shared" si="1"/>
        <v>78.540909090909096</v>
      </c>
      <c r="AA14" s="38">
        <f t="shared" si="2"/>
        <v>41</v>
      </c>
      <c r="AB14" s="38">
        <f t="shared" si="3"/>
        <v>3.7272727272727271</v>
      </c>
      <c r="AC14" s="36">
        <v>9</v>
      </c>
    </row>
    <row r="15" spans="1:29" ht="17.100000000000001" customHeight="1" x14ac:dyDescent="0.5">
      <c r="A15" s="28">
        <v>12</v>
      </c>
      <c r="B15" s="9" t="s">
        <v>57</v>
      </c>
      <c r="C15" s="57">
        <v>80</v>
      </c>
      <c r="D15" s="57" t="s">
        <v>131</v>
      </c>
      <c r="E15" s="57">
        <v>75</v>
      </c>
      <c r="F15" s="57" t="s">
        <v>132</v>
      </c>
      <c r="G15" s="57">
        <v>67</v>
      </c>
      <c r="H15" s="57" t="s">
        <v>134</v>
      </c>
      <c r="I15" s="51">
        <v>77</v>
      </c>
      <c r="J15" s="51" t="s">
        <v>132</v>
      </c>
      <c r="K15" s="51">
        <v>82</v>
      </c>
      <c r="L15" s="51" t="s">
        <v>131</v>
      </c>
      <c r="M15" s="43">
        <v>73</v>
      </c>
      <c r="N15" s="43" t="s">
        <v>136</v>
      </c>
      <c r="O15" s="51">
        <v>85</v>
      </c>
      <c r="P15" s="51" t="s">
        <v>131</v>
      </c>
      <c r="Q15" s="50">
        <v>79.966666666666669</v>
      </c>
      <c r="R15" s="51" t="s">
        <v>131</v>
      </c>
      <c r="S15" s="43">
        <v>77</v>
      </c>
      <c r="T15" s="43" t="s">
        <v>132</v>
      </c>
      <c r="U15" s="51">
        <v>76</v>
      </c>
      <c r="V15" s="51" t="s">
        <v>132</v>
      </c>
      <c r="W15" s="51">
        <v>81</v>
      </c>
      <c r="X15" s="51" t="s">
        <v>131</v>
      </c>
      <c r="Y15" s="37">
        <f t="shared" si="0"/>
        <v>852.9666666666667</v>
      </c>
      <c r="Z15" s="38">
        <f t="shared" si="1"/>
        <v>77.542424242424246</v>
      </c>
      <c r="AA15" s="38">
        <f t="shared" si="2"/>
        <v>39.5</v>
      </c>
      <c r="AB15" s="38">
        <f t="shared" si="3"/>
        <v>3.5909090909090908</v>
      </c>
      <c r="AC15" s="36">
        <v>11</v>
      </c>
    </row>
    <row r="16" spans="1:29" ht="17.100000000000001" customHeight="1" x14ac:dyDescent="0.5">
      <c r="A16" s="28">
        <v>13</v>
      </c>
      <c r="B16" s="9" t="s">
        <v>58</v>
      </c>
      <c r="C16" s="57">
        <v>91</v>
      </c>
      <c r="D16" s="57" t="s">
        <v>131</v>
      </c>
      <c r="E16" s="57">
        <v>89</v>
      </c>
      <c r="F16" s="57" t="s">
        <v>131</v>
      </c>
      <c r="G16" s="57">
        <v>85</v>
      </c>
      <c r="H16" s="57" t="s">
        <v>131</v>
      </c>
      <c r="I16" s="51">
        <v>87</v>
      </c>
      <c r="J16" s="51" t="s">
        <v>131</v>
      </c>
      <c r="K16" s="51">
        <v>90</v>
      </c>
      <c r="L16" s="51" t="s">
        <v>131</v>
      </c>
      <c r="M16" s="43">
        <v>84</v>
      </c>
      <c r="N16" s="43" t="s">
        <v>131</v>
      </c>
      <c r="O16" s="51">
        <v>84</v>
      </c>
      <c r="P16" s="51" t="s">
        <v>131</v>
      </c>
      <c r="Q16" s="50">
        <v>77.01666666666668</v>
      </c>
      <c r="R16" s="51" t="s">
        <v>132</v>
      </c>
      <c r="S16" s="43">
        <v>86</v>
      </c>
      <c r="T16" s="43" t="s">
        <v>131</v>
      </c>
      <c r="U16" s="51">
        <v>82</v>
      </c>
      <c r="V16" s="51" t="s">
        <v>131</v>
      </c>
      <c r="W16" s="51">
        <v>89</v>
      </c>
      <c r="X16" s="51" t="s">
        <v>131</v>
      </c>
      <c r="Y16" s="37">
        <f t="shared" si="0"/>
        <v>944.01666666666665</v>
      </c>
      <c r="Z16" s="38">
        <f t="shared" si="1"/>
        <v>85.819696969696963</v>
      </c>
      <c r="AA16" s="38">
        <f t="shared" si="2"/>
        <v>43.5</v>
      </c>
      <c r="AB16" s="38">
        <f t="shared" si="3"/>
        <v>3.9545454545454546</v>
      </c>
      <c r="AC16" s="36">
        <v>3</v>
      </c>
    </row>
    <row r="17" spans="1:29" ht="17.100000000000001" customHeight="1" x14ac:dyDescent="0.5">
      <c r="A17" s="28">
        <v>14</v>
      </c>
      <c r="B17" s="9" t="s">
        <v>59</v>
      </c>
      <c r="C17" s="57">
        <v>84</v>
      </c>
      <c r="D17" s="57" t="s">
        <v>131</v>
      </c>
      <c r="E17" s="57">
        <v>90</v>
      </c>
      <c r="F17" s="57" t="s">
        <v>131</v>
      </c>
      <c r="G17" s="57">
        <v>78</v>
      </c>
      <c r="H17" s="57" t="s">
        <v>132</v>
      </c>
      <c r="I17" s="51">
        <v>76</v>
      </c>
      <c r="J17" s="51" t="s">
        <v>132</v>
      </c>
      <c r="K17" s="51">
        <v>80</v>
      </c>
      <c r="L17" s="51" t="s">
        <v>131</v>
      </c>
      <c r="M17" s="43">
        <v>87</v>
      </c>
      <c r="N17" s="43" t="s">
        <v>131</v>
      </c>
      <c r="O17" s="51">
        <v>80</v>
      </c>
      <c r="P17" s="51" t="s">
        <v>131</v>
      </c>
      <c r="Q17" s="50">
        <v>82.583333333333329</v>
      </c>
      <c r="R17" s="51" t="s">
        <v>131</v>
      </c>
      <c r="S17" s="43">
        <v>78</v>
      </c>
      <c r="T17" s="43" t="s">
        <v>132</v>
      </c>
      <c r="U17" s="51">
        <v>78</v>
      </c>
      <c r="V17" s="51" t="s">
        <v>132</v>
      </c>
      <c r="W17" s="51">
        <v>80</v>
      </c>
      <c r="X17" s="51" t="s">
        <v>131</v>
      </c>
      <c r="Y17" s="37">
        <f t="shared" si="0"/>
        <v>893.58333333333337</v>
      </c>
      <c r="Z17" s="38">
        <f t="shared" si="1"/>
        <v>81.234848484848484</v>
      </c>
      <c r="AA17" s="38">
        <f t="shared" si="2"/>
        <v>42</v>
      </c>
      <c r="AB17" s="38">
        <f t="shared" si="3"/>
        <v>3.8181818181818183</v>
      </c>
      <c r="AC17" s="36">
        <v>8</v>
      </c>
    </row>
    <row r="18" spans="1:29" ht="17.100000000000001" customHeight="1" x14ac:dyDescent="0.5">
      <c r="A18" s="28">
        <v>15</v>
      </c>
      <c r="B18" s="9" t="s">
        <v>78</v>
      </c>
      <c r="C18" s="57">
        <v>71</v>
      </c>
      <c r="D18" s="57" t="s">
        <v>136</v>
      </c>
      <c r="E18" s="57">
        <v>61</v>
      </c>
      <c r="F18" s="57" t="s">
        <v>137</v>
      </c>
      <c r="G18" s="57">
        <v>65</v>
      </c>
      <c r="H18" s="57" t="s">
        <v>134</v>
      </c>
      <c r="I18" s="51">
        <v>65</v>
      </c>
      <c r="J18" s="51" t="s">
        <v>134</v>
      </c>
      <c r="K18" s="51">
        <v>68</v>
      </c>
      <c r="L18" s="51" t="s">
        <v>134</v>
      </c>
      <c r="M18" s="43">
        <v>60</v>
      </c>
      <c r="N18" s="43" t="s">
        <v>137</v>
      </c>
      <c r="O18" s="51">
        <v>65</v>
      </c>
      <c r="P18" s="51" t="s">
        <v>134</v>
      </c>
      <c r="Q18" s="50">
        <v>80.583333333333343</v>
      </c>
      <c r="R18" s="51" t="s">
        <v>131</v>
      </c>
      <c r="S18" s="43">
        <v>60</v>
      </c>
      <c r="T18" s="43" t="s">
        <v>137</v>
      </c>
      <c r="U18" s="51">
        <v>62</v>
      </c>
      <c r="V18" s="51" t="s">
        <v>137</v>
      </c>
      <c r="W18" s="51">
        <v>65</v>
      </c>
      <c r="X18" s="51" t="s">
        <v>134</v>
      </c>
      <c r="Y18" s="37">
        <f t="shared" si="0"/>
        <v>722.58333333333337</v>
      </c>
      <c r="Z18" s="38">
        <f t="shared" si="1"/>
        <v>65.689393939393938</v>
      </c>
      <c r="AA18" s="38">
        <f t="shared" si="2"/>
        <v>27.5</v>
      </c>
      <c r="AB18" s="38">
        <f t="shared" si="3"/>
        <v>2.5</v>
      </c>
      <c r="AC18" s="36">
        <v>18</v>
      </c>
    </row>
    <row r="19" spans="1:29" ht="17.100000000000001" customHeight="1" x14ac:dyDescent="0.5">
      <c r="A19" s="28">
        <v>16</v>
      </c>
      <c r="B19" s="9" t="s">
        <v>60</v>
      </c>
      <c r="C19" s="57">
        <v>87</v>
      </c>
      <c r="D19" s="57" t="s">
        <v>131</v>
      </c>
      <c r="E19" s="57">
        <v>85</v>
      </c>
      <c r="F19" s="57" t="s">
        <v>131</v>
      </c>
      <c r="G19" s="57">
        <v>85</v>
      </c>
      <c r="H19" s="57" t="s">
        <v>131</v>
      </c>
      <c r="I19" s="51">
        <v>91</v>
      </c>
      <c r="J19" s="51" t="s">
        <v>131</v>
      </c>
      <c r="K19" s="51">
        <v>90</v>
      </c>
      <c r="L19" s="51" t="s">
        <v>131</v>
      </c>
      <c r="M19" s="43">
        <v>86</v>
      </c>
      <c r="N19" s="43" t="s">
        <v>131</v>
      </c>
      <c r="O19" s="51">
        <v>85</v>
      </c>
      <c r="P19" s="51" t="s">
        <v>131</v>
      </c>
      <c r="Q19" s="50">
        <v>80.166666666666657</v>
      </c>
      <c r="R19" s="51" t="s">
        <v>131</v>
      </c>
      <c r="S19" s="43">
        <v>85</v>
      </c>
      <c r="T19" s="43" t="s">
        <v>131</v>
      </c>
      <c r="U19" s="51">
        <v>83</v>
      </c>
      <c r="V19" s="51" t="s">
        <v>131</v>
      </c>
      <c r="W19" s="51">
        <v>90</v>
      </c>
      <c r="X19" s="51" t="s">
        <v>131</v>
      </c>
      <c r="Y19" s="37">
        <f t="shared" si="0"/>
        <v>947.16666666666663</v>
      </c>
      <c r="Z19" s="38">
        <f t="shared" si="1"/>
        <v>86.106060606060609</v>
      </c>
      <c r="AA19" s="38">
        <f t="shared" si="2"/>
        <v>44</v>
      </c>
      <c r="AB19" s="38">
        <f t="shared" si="3"/>
        <v>4</v>
      </c>
      <c r="AC19" s="36">
        <v>2</v>
      </c>
    </row>
    <row r="20" spans="1:29" ht="17.100000000000001" customHeight="1" x14ac:dyDescent="0.5">
      <c r="A20" s="28">
        <v>17</v>
      </c>
      <c r="B20" s="9" t="s">
        <v>61</v>
      </c>
      <c r="C20" s="57">
        <v>84</v>
      </c>
      <c r="D20" s="57" t="s">
        <v>131</v>
      </c>
      <c r="E20" s="57">
        <v>79</v>
      </c>
      <c r="F20" s="57" t="s">
        <v>132</v>
      </c>
      <c r="G20" s="57">
        <v>84</v>
      </c>
      <c r="H20" s="57" t="s">
        <v>131</v>
      </c>
      <c r="I20" s="51">
        <v>72</v>
      </c>
      <c r="J20" s="51" t="s">
        <v>136</v>
      </c>
      <c r="K20" s="51">
        <v>75</v>
      </c>
      <c r="L20" s="51" t="s">
        <v>132</v>
      </c>
      <c r="M20" s="43">
        <v>77</v>
      </c>
      <c r="N20" s="43" t="s">
        <v>132</v>
      </c>
      <c r="O20" s="51">
        <v>76</v>
      </c>
      <c r="P20" s="51" t="s">
        <v>132</v>
      </c>
      <c r="Q20" s="50">
        <v>81.416666666666671</v>
      </c>
      <c r="R20" s="51" t="s">
        <v>131</v>
      </c>
      <c r="S20" s="43">
        <v>81</v>
      </c>
      <c r="T20" s="43" t="s">
        <v>131</v>
      </c>
      <c r="U20" s="51">
        <v>78</v>
      </c>
      <c r="V20" s="51" t="s">
        <v>132</v>
      </c>
      <c r="W20" s="51">
        <v>73</v>
      </c>
      <c r="X20" s="51" t="s">
        <v>136</v>
      </c>
      <c r="Y20" s="37">
        <f t="shared" si="0"/>
        <v>860.41666666666663</v>
      </c>
      <c r="Z20" s="38">
        <f t="shared" si="1"/>
        <v>78.219696969696969</v>
      </c>
      <c r="AA20" s="38">
        <f t="shared" si="2"/>
        <v>39.5</v>
      </c>
      <c r="AB20" s="38">
        <f t="shared" si="3"/>
        <v>3.5909090909090908</v>
      </c>
      <c r="AC20" s="36">
        <v>10</v>
      </c>
    </row>
    <row r="21" spans="1:29" ht="17.100000000000001" customHeight="1" x14ac:dyDescent="0.5">
      <c r="A21" s="28">
        <v>18</v>
      </c>
      <c r="B21" s="9" t="s">
        <v>62</v>
      </c>
      <c r="C21" s="57">
        <v>88</v>
      </c>
      <c r="D21" s="57" t="s">
        <v>131</v>
      </c>
      <c r="E21" s="57">
        <v>79</v>
      </c>
      <c r="F21" s="57" t="s">
        <v>132</v>
      </c>
      <c r="G21" s="57">
        <v>79</v>
      </c>
      <c r="H21" s="57" t="s">
        <v>132</v>
      </c>
      <c r="I21" s="51">
        <v>82</v>
      </c>
      <c r="J21" s="51" t="s">
        <v>131</v>
      </c>
      <c r="K21" s="51">
        <v>83</v>
      </c>
      <c r="L21" s="51" t="s">
        <v>131</v>
      </c>
      <c r="M21" s="43">
        <v>85</v>
      </c>
      <c r="N21" s="43" t="s">
        <v>131</v>
      </c>
      <c r="O21" s="51">
        <v>84</v>
      </c>
      <c r="P21" s="51" t="s">
        <v>131</v>
      </c>
      <c r="Q21" s="50">
        <v>80.433333333333337</v>
      </c>
      <c r="R21" s="51" t="s">
        <v>131</v>
      </c>
      <c r="S21" s="43">
        <v>76</v>
      </c>
      <c r="T21" s="43" t="s">
        <v>132</v>
      </c>
      <c r="U21" s="51">
        <v>82</v>
      </c>
      <c r="V21" s="51" t="s">
        <v>131</v>
      </c>
      <c r="W21" s="51">
        <v>87</v>
      </c>
      <c r="X21" s="51" t="s">
        <v>131</v>
      </c>
      <c r="Y21" s="37">
        <f t="shared" si="0"/>
        <v>905.43333333333339</v>
      </c>
      <c r="Z21" s="38">
        <f t="shared" si="1"/>
        <v>82.312121212121212</v>
      </c>
      <c r="AA21" s="38">
        <f t="shared" si="2"/>
        <v>42.5</v>
      </c>
      <c r="AB21" s="38">
        <f t="shared" si="3"/>
        <v>3.8636363636363638</v>
      </c>
      <c r="AC21" s="36">
        <v>4</v>
      </c>
    </row>
    <row r="22" spans="1:29" ht="17.100000000000001" customHeight="1" x14ac:dyDescent="0.5">
      <c r="A22" s="28">
        <v>19</v>
      </c>
      <c r="B22" s="9" t="s">
        <v>63</v>
      </c>
      <c r="C22" s="57">
        <v>52</v>
      </c>
      <c r="D22" s="57" t="s">
        <v>135</v>
      </c>
      <c r="E22" s="57">
        <v>52</v>
      </c>
      <c r="F22" s="57" t="s">
        <v>135</v>
      </c>
      <c r="G22" s="57">
        <v>54</v>
      </c>
      <c r="H22" s="57" t="s">
        <v>135</v>
      </c>
      <c r="I22" s="51">
        <v>50</v>
      </c>
      <c r="J22" s="51" t="s">
        <v>135</v>
      </c>
      <c r="K22" s="51">
        <v>50</v>
      </c>
      <c r="L22" s="51" t="s">
        <v>135</v>
      </c>
      <c r="M22" s="43">
        <v>50</v>
      </c>
      <c r="N22" s="43" t="s">
        <v>135</v>
      </c>
      <c r="O22" s="51">
        <v>50</v>
      </c>
      <c r="P22" s="51" t="s">
        <v>135</v>
      </c>
      <c r="Q22" s="50">
        <v>50</v>
      </c>
      <c r="R22" s="51" t="s">
        <v>135</v>
      </c>
      <c r="S22" s="43">
        <v>60</v>
      </c>
      <c r="T22" s="43" t="s">
        <v>137</v>
      </c>
      <c r="U22" s="51">
        <v>50</v>
      </c>
      <c r="V22" s="51" t="s">
        <v>135</v>
      </c>
      <c r="W22" s="51">
        <v>50</v>
      </c>
      <c r="X22" s="51" t="s">
        <v>135</v>
      </c>
      <c r="Y22" s="37">
        <f t="shared" si="0"/>
        <v>568</v>
      </c>
      <c r="Z22" s="38">
        <f>Y22/11</f>
        <v>51.636363636363633</v>
      </c>
      <c r="AA22" s="38">
        <f t="shared" si="2"/>
        <v>12</v>
      </c>
      <c r="AB22" s="38">
        <f t="shared" si="3"/>
        <v>1.0909090909090908</v>
      </c>
      <c r="AC22" s="36">
        <v>21</v>
      </c>
    </row>
    <row r="23" spans="1:29" ht="17.100000000000001" customHeight="1" x14ac:dyDescent="0.5">
      <c r="A23" s="28">
        <v>20</v>
      </c>
      <c r="B23" s="9" t="s">
        <v>64</v>
      </c>
      <c r="C23" s="57">
        <v>91</v>
      </c>
      <c r="D23" s="57" t="s">
        <v>131</v>
      </c>
      <c r="E23" s="57">
        <v>90</v>
      </c>
      <c r="F23" s="57" t="s">
        <v>131</v>
      </c>
      <c r="G23" s="57">
        <v>88</v>
      </c>
      <c r="H23" s="57" t="s">
        <v>131</v>
      </c>
      <c r="I23" s="51">
        <v>93</v>
      </c>
      <c r="J23" s="51" t="s">
        <v>131</v>
      </c>
      <c r="K23" s="51">
        <v>90</v>
      </c>
      <c r="L23" s="51" t="s">
        <v>131</v>
      </c>
      <c r="M23" s="43">
        <v>82</v>
      </c>
      <c r="N23" s="43" t="s">
        <v>131</v>
      </c>
      <c r="O23" s="51">
        <v>85</v>
      </c>
      <c r="P23" s="51" t="s">
        <v>131</v>
      </c>
      <c r="Q23" s="50">
        <v>88</v>
      </c>
      <c r="R23" s="51" t="s">
        <v>131</v>
      </c>
      <c r="S23" s="43">
        <v>90</v>
      </c>
      <c r="T23" s="43" t="s">
        <v>131</v>
      </c>
      <c r="U23" s="51">
        <v>85</v>
      </c>
      <c r="V23" s="51" t="s">
        <v>131</v>
      </c>
      <c r="W23" s="51">
        <v>90</v>
      </c>
      <c r="X23" s="51" t="s">
        <v>131</v>
      </c>
      <c r="Y23" s="37">
        <f t="shared" si="0"/>
        <v>972</v>
      </c>
      <c r="Z23" s="38">
        <f t="shared" si="1"/>
        <v>88.36363636363636</v>
      </c>
      <c r="AA23" s="38">
        <f t="shared" si="2"/>
        <v>44</v>
      </c>
      <c r="AB23" s="38">
        <f t="shared" si="3"/>
        <v>4</v>
      </c>
      <c r="AC23" s="36">
        <v>1</v>
      </c>
    </row>
    <row r="24" spans="1:29" ht="17.100000000000001" customHeight="1" x14ac:dyDescent="0.5">
      <c r="A24" s="28">
        <v>21</v>
      </c>
      <c r="B24" s="9" t="s">
        <v>79</v>
      </c>
      <c r="C24" s="57">
        <v>81</v>
      </c>
      <c r="D24" s="57" t="s">
        <v>131</v>
      </c>
      <c r="E24" s="57">
        <v>82</v>
      </c>
      <c r="F24" s="57" t="s">
        <v>131</v>
      </c>
      <c r="G24" s="57">
        <v>74</v>
      </c>
      <c r="H24" s="57" t="s">
        <v>136</v>
      </c>
      <c r="I24" s="51">
        <v>85</v>
      </c>
      <c r="J24" s="51" t="s">
        <v>131</v>
      </c>
      <c r="K24" s="51">
        <v>87</v>
      </c>
      <c r="L24" s="51" t="s">
        <v>131</v>
      </c>
      <c r="M24" s="43">
        <v>83</v>
      </c>
      <c r="N24" s="43" t="s">
        <v>131</v>
      </c>
      <c r="O24" s="51">
        <v>81</v>
      </c>
      <c r="P24" s="51" t="s">
        <v>131</v>
      </c>
      <c r="Q24" s="50">
        <v>85.283333333333331</v>
      </c>
      <c r="R24" s="51" t="s">
        <v>131</v>
      </c>
      <c r="S24" s="43">
        <v>80</v>
      </c>
      <c r="T24" s="43" t="s">
        <v>131</v>
      </c>
      <c r="U24" s="51">
        <v>76</v>
      </c>
      <c r="V24" s="51" t="s">
        <v>132</v>
      </c>
      <c r="W24" s="51">
        <v>85</v>
      </c>
      <c r="X24" s="51" t="s">
        <v>131</v>
      </c>
      <c r="Y24" s="37">
        <f t="shared" si="0"/>
        <v>899.2833333333333</v>
      </c>
      <c r="Z24" s="38">
        <f t="shared" si="1"/>
        <v>81.7530303030303</v>
      </c>
      <c r="AA24" s="38">
        <f t="shared" si="2"/>
        <v>42.5</v>
      </c>
      <c r="AB24" s="38">
        <f t="shared" si="3"/>
        <v>3.8636363636363638</v>
      </c>
      <c r="AC24" s="36">
        <v>6</v>
      </c>
    </row>
    <row r="25" spans="1:29" ht="17.100000000000001" customHeight="1" x14ac:dyDescent="0.5">
      <c r="A25" s="5"/>
      <c r="B25" s="33" t="s">
        <v>3</v>
      </c>
      <c r="C25" s="26">
        <f>SUM(C4:C24)</f>
        <v>1637</v>
      </c>
      <c r="D25" s="26"/>
      <c r="E25" s="26">
        <f>SUM(E4:E24)</f>
        <v>1607</v>
      </c>
      <c r="F25" s="26"/>
      <c r="G25" s="26">
        <f>SUM(G4:G24)</f>
        <v>1568</v>
      </c>
      <c r="H25" s="26"/>
      <c r="I25" s="26">
        <f>SUM(I4:I24)</f>
        <v>1577</v>
      </c>
      <c r="J25" s="26"/>
      <c r="K25" s="26">
        <f>SUM(K4:K24)</f>
        <v>1586</v>
      </c>
      <c r="L25" s="26"/>
      <c r="M25" s="26">
        <f>SUM(M4:M24)</f>
        <v>1654</v>
      </c>
      <c r="N25" s="26"/>
      <c r="O25" s="26">
        <f>SUM(O4:O24)</f>
        <v>1594</v>
      </c>
      <c r="P25" s="26"/>
      <c r="Q25" s="26">
        <f>SUM(Q4:Q24)</f>
        <v>1602.3666666666666</v>
      </c>
      <c r="R25" s="26"/>
      <c r="S25" s="26">
        <f>SUM(S4:S24)</f>
        <v>1522</v>
      </c>
      <c r="T25" s="26"/>
      <c r="U25" s="26">
        <f t="shared" ref="U25:Z25" si="4">SUM(U4:U24)</f>
        <v>1544</v>
      </c>
      <c r="V25" s="26"/>
      <c r="W25" s="26">
        <f t="shared" si="4"/>
        <v>1591</v>
      </c>
      <c r="X25" s="26"/>
      <c r="Y25" s="26"/>
      <c r="Z25" s="26">
        <f t="shared" si="4"/>
        <v>1589.3060606060603</v>
      </c>
      <c r="AA25" s="26"/>
      <c r="AB25" s="26"/>
      <c r="AC25" s="39"/>
    </row>
    <row r="26" spans="1:29" ht="17.100000000000001" customHeight="1" x14ac:dyDescent="0.5">
      <c r="A26" s="5"/>
      <c r="B26" s="34" t="s">
        <v>4</v>
      </c>
      <c r="C26" s="25">
        <f>C25/21</f>
        <v>77.952380952380949</v>
      </c>
      <c r="D26" s="25"/>
      <c r="E26" s="25">
        <f t="shared" ref="E26:Z26" si="5">E25/21</f>
        <v>76.523809523809518</v>
      </c>
      <c r="F26" s="25"/>
      <c r="G26" s="25">
        <f t="shared" si="5"/>
        <v>74.666666666666671</v>
      </c>
      <c r="H26" s="25"/>
      <c r="I26" s="25">
        <f t="shared" si="5"/>
        <v>75.095238095238102</v>
      </c>
      <c r="J26" s="25"/>
      <c r="K26" s="25">
        <f t="shared" si="5"/>
        <v>75.523809523809518</v>
      </c>
      <c r="L26" s="25"/>
      <c r="M26" s="25">
        <f t="shared" si="5"/>
        <v>78.761904761904759</v>
      </c>
      <c r="N26" s="25"/>
      <c r="O26" s="25">
        <f t="shared" si="5"/>
        <v>75.904761904761898</v>
      </c>
      <c r="P26" s="25"/>
      <c r="Q26" s="25">
        <f t="shared" si="5"/>
        <v>76.303174603174597</v>
      </c>
      <c r="R26" s="25"/>
      <c r="S26" s="25">
        <f t="shared" si="5"/>
        <v>72.476190476190482</v>
      </c>
      <c r="T26" s="25"/>
      <c r="U26" s="25">
        <f t="shared" si="5"/>
        <v>73.523809523809518</v>
      </c>
      <c r="V26" s="25"/>
      <c r="W26" s="25">
        <f t="shared" si="5"/>
        <v>75.761904761904759</v>
      </c>
      <c r="X26" s="25"/>
      <c r="Y26" s="25"/>
      <c r="Z26" s="25">
        <f t="shared" si="5"/>
        <v>75.681240981240961</v>
      </c>
      <c r="AA26" s="25"/>
      <c r="AB26" s="25"/>
      <c r="AC26" s="39"/>
    </row>
  </sheetData>
  <mergeCells count="12">
    <mergeCell ref="A1:AC1"/>
    <mergeCell ref="U2:V2"/>
    <mergeCell ref="M2:N2"/>
    <mergeCell ref="O2:P2"/>
    <mergeCell ref="Q2:R2"/>
    <mergeCell ref="S2:T2"/>
    <mergeCell ref="W2:X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workbookViewId="0">
      <selection activeCell="AE13" sqref="AE13"/>
    </sheetView>
  </sheetViews>
  <sheetFormatPr defaultRowHeight="21.75" x14ac:dyDescent="0.5"/>
  <cols>
    <col min="1" max="1" width="3.7109375" customWidth="1"/>
    <col min="2" max="2" width="18.85546875" customWidth="1"/>
    <col min="3" max="29" width="4.42578125" customWidth="1"/>
  </cols>
  <sheetData>
    <row r="1" spans="1:29" ht="25.5" x14ac:dyDescent="0.5">
      <c r="A1" s="62" t="s">
        <v>105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18.95" customHeight="1" x14ac:dyDescent="0.5">
      <c r="A2" s="29" t="s">
        <v>0</v>
      </c>
      <c r="B2" s="29" t="s">
        <v>1</v>
      </c>
      <c r="C2" s="63" t="s">
        <v>5</v>
      </c>
      <c r="D2" s="61"/>
      <c r="E2" s="60" t="s">
        <v>6</v>
      </c>
      <c r="F2" s="61"/>
      <c r="G2" s="60" t="s">
        <v>7</v>
      </c>
      <c r="H2" s="61"/>
      <c r="I2" s="60" t="s">
        <v>8</v>
      </c>
      <c r="J2" s="61"/>
      <c r="K2" s="60" t="s">
        <v>16</v>
      </c>
      <c r="L2" s="61"/>
      <c r="M2" s="60" t="s">
        <v>11</v>
      </c>
      <c r="N2" s="61"/>
      <c r="O2" s="60" t="s">
        <v>12</v>
      </c>
      <c r="P2" s="61"/>
      <c r="Q2" s="60" t="s">
        <v>9</v>
      </c>
      <c r="R2" s="61"/>
      <c r="S2" s="60" t="s">
        <v>10</v>
      </c>
      <c r="T2" s="61"/>
      <c r="U2" s="60" t="s">
        <v>17</v>
      </c>
      <c r="V2" s="61"/>
      <c r="W2" s="60" t="s">
        <v>103</v>
      </c>
      <c r="X2" s="61"/>
      <c r="Y2" s="16" t="s">
        <v>3</v>
      </c>
      <c r="Z2" s="17" t="s">
        <v>13</v>
      </c>
      <c r="AA2" s="17" t="s">
        <v>3</v>
      </c>
      <c r="AB2" s="17" t="s">
        <v>2</v>
      </c>
      <c r="AC2" s="18" t="s">
        <v>15</v>
      </c>
    </row>
    <row r="3" spans="1:29" ht="18.95" customHeight="1" x14ac:dyDescent="0.5">
      <c r="A3" s="30"/>
      <c r="B3" s="35"/>
      <c r="C3" s="21">
        <v>100</v>
      </c>
      <c r="D3" s="19" t="s">
        <v>2</v>
      </c>
      <c r="E3" s="19">
        <v>100</v>
      </c>
      <c r="F3" s="19" t="s">
        <v>2</v>
      </c>
      <c r="G3" s="19">
        <v>100</v>
      </c>
      <c r="H3" s="19" t="s">
        <v>2</v>
      </c>
      <c r="I3" s="19">
        <v>100</v>
      </c>
      <c r="J3" s="19" t="s">
        <v>2</v>
      </c>
      <c r="K3" s="19">
        <v>100</v>
      </c>
      <c r="L3" s="19" t="s">
        <v>2</v>
      </c>
      <c r="M3" s="19">
        <v>100</v>
      </c>
      <c r="N3" s="19" t="s">
        <v>2</v>
      </c>
      <c r="O3" s="19">
        <v>100</v>
      </c>
      <c r="P3" s="19" t="s">
        <v>2</v>
      </c>
      <c r="Q3" s="19">
        <v>100</v>
      </c>
      <c r="R3" s="19" t="s">
        <v>2</v>
      </c>
      <c r="S3" s="19">
        <v>100</v>
      </c>
      <c r="T3" s="19" t="s">
        <v>2</v>
      </c>
      <c r="U3" s="19">
        <v>100</v>
      </c>
      <c r="V3" s="19" t="s">
        <v>2</v>
      </c>
      <c r="W3" s="19">
        <v>100</v>
      </c>
      <c r="X3" s="19" t="s">
        <v>2</v>
      </c>
      <c r="Y3" s="16">
        <v>1100</v>
      </c>
      <c r="Z3" s="22"/>
      <c r="AA3" s="23"/>
      <c r="AB3" s="23" t="s">
        <v>4</v>
      </c>
      <c r="AC3" s="23" t="s">
        <v>14</v>
      </c>
    </row>
    <row r="4" spans="1:29" ht="18.95" customHeight="1" x14ac:dyDescent="0.5">
      <c r="A4" s="32">
        <v>1</v>
      </c>
      <c r="B4" s="9" t="s">
        <v>102</v>
      </c>
      <c r="C4" s="59">
        <v>88</v>
      </c>
      <c r="D4" s="59" t="s">
        <v>131</v>
      </c>
      <c r="E4" s="58">
        <v>92.633333333333326</v>
      </c>
      <c r="F4" s="59" t="s">
        <v>131</v>
      </c>
      <c r="G4" s="59">
        <v>98</v>
      </c>
      <c r="H4" s="59" t="s">
        <v>131</v>
      </c>
      <c r="I4" s="49">
        <v>93</v>
      </c>
      <c r="J4" s="49" t="s">
        <v>131</v>
      </c>
      <c r="K4" s="49">
        <v>90</v>
      </c>
      <c r="L4" s="49" t="s">
        <v>131</v>
      </c>
      <c r="M4" s="42">
        <v>92</v>
      </c>
      <c r="N4" s="42" t="s">
        <v>131</v>
      </c>
      <c r="O4" s="55">
        <v>90</v>
      </c>
      <c r="P4" s="55" t="s">
        <v>131</v>
      </c>
      <c r="Q4" s="48">
        <v>94.375</v>
      </c>
      <c r="R4" s="49" t="s">
        <v>131</v>
      </c>
      <c r="S4" s="49">
        <v>97</v>
      </c>
      <c r="T4" s="49" t="s">
        <v>131</v>
      </c>
      <c r="U4" s="49">
        <v>88</v>
      </c>
      <c r="V4" s="49" t="s">
        <v>131</v>
      </c>
      <c r="W4" s="49">
        <v>90</v>
      </c>
      <c r="X4" s="49" t="s">
        <v>131</v>
      </c>
      <c r="Y4" s="24">
        <f>C4+E4+G4+I4+K4+M4+O4+Q4+S4+U4+W4</f>
        <v>1013.0083333333333</v>
      </c>
      <c r="Z4" s="25">
        <f>Y4/11</f>
        <v>92.091666666666669</v>
      </c>
      <c r="AA4" s="24">
        <f>D4+F4+H4+J4+L4+N4+P4+R4+T4+V4+X4</f>
        <v>44</v>
      </c>
      <c r="AB4" s="25">
        <f>AA4/11</f>
        <v>4</v>
      </c>
      <c r="AC4" s="19">
        <v>1</v>
      </c>
    </row>
    <row r="5" spans="1:29" ht="18.95" customHeight="1" x14ac:dyDescent="0.5">
      <c r="A5" s="28">
        <v>2</v>
      </c>
      <c r="B5" s="9" t="s">
        <v>33</v>
      </c>
      <c r="C5" s="59">
        <v>82</v>
      </c>
      <c r="D5" s="59" t="s">
        <v>131</v>
      </c>
      <c r="E5" s="58">
        <v>80.150000000000006</v>
      </c>
      <c r="F5" s="59" t="s">
        <v>131</v>
      </c>
      <c r="G5" s="59">
        <v>89</v>
      </c>
      <c r="H5" s="59" t="s">
        <v>131</v>
      </c>
      <c r="I5" s="49">
        <v>80</v>
      </c>
      <c r="J5" s="49" t="s">
        <v>131</v>
      </c>
      <c r="K5" s="49">
        <v>84</v>
      </c>
      <c r="L5" s="49" t="s">
        <v>131</v>
      </c>
      <c r="M5" s="42">
        <v>82</v>
      </c>
      <c r="N5" s="42" t="s">
        <v>131</v>
      </c>
      <c r="O5" s="55">
        <v>83</v>
      </c>
      <c r="P5" s="55" t="s">
        <v>131</v>
      </c>
      <c r="Q5" s="48">
        <v>82.375</v>
      </c>
      <c r="R5" s="49" t="s">
        <v>131</v>
      </c>
      <c r="S5" s="49">
        <v>80</v>
      </c>
      <c r="T5" s="49" t="s">
        <v>131</v>
      </c>
      <c r="U5" s="49">
        <v>80</v>
      </c>
      <c r="V5" s="49" t="s">
        <v>131</v>
      </c>
      <c r="W5" s="49">
        <v>82</v>
      </c>
      <c r="X5" s="49" t="s">
        <v>131</v>
      </c>
      <c r="Y5" s="24">
        <f t="shared" ref="Y5:Y18" si="0">C5+E5+G5+I5+K5+M5+O5+Q5+S5+U5+W5</f>
        <v>904.52499999999998</v>
      </c>
      <c r="Z5" s="25">
        <f t="shared" ref="Z5:Z18" si="1">Y5/11</f>
        <v>82.229545454545459</v>
      </c>
      <c r="AA5" s="24">
        <f t="shared" ref="AA5:AA18" si="2">D5+F5+H5+J5+L5+N5+P5+R5+T5+V5+X5</f>
        <v>44</v>
      </c>
      <c r="AB5" s="25">
        <f t="shared" ref="AB5:AB18" si="3">AA5/11</f>
        <v>4</v>
      </c>
      <c r="AC5" s="19">
        <v>5</v>
      </c>
    </row>
    <row r="6" spans="1:29" ht="18.95" customHeight="1" x14ac:dyDescent="0.5">
      <c r="A6" s="28">
        <v>3</v>
      </c>
      <c r="B6" s="9" t="s">
        <v>34</v>
      </c>
      <c r="C6" s="59">
        <v>79</v>
      </c>
      <c r="D6" s="59" t="s">
        <v>132</v>
      </c>
      <c r="E6" s="58">
        <v>71.183333333333337</v>
      </c>
      <c r="F6" s="59" t="s">
        <v>136</v>
      </c>
      <c r="G6" s="59">
        <v>76</v>
      </c>
      <c r="H6" s="59" t="s">
        <v>132</v>
      </c>
      <c r="I6" s="49">
        <v>75</v>
      </c>
      <c r="J6" s="49" t="s">
        <v>132</v>
      </c>
      <c r="K6" s="49">
        <v>76</v>
      </c>
      <c r="L6" s="49" t="s">
        <v>132</v>
      </c>
      <c r="M6" s="42">
        <v>77</v>
      </c>
      <c r="N6" s="42" t="s">
        <v>132</v>
      </c>
      <c r="O6" s="55">
        <v>74</v>
      </c>
      <c r="P6" s="55" t="s">
        <v>136</v>
      </c>
      <c r="Q6" s="48">
        <v>79.75</v>
      </c>
      <c r="R6" s="49" t="s">
        <v>131</v>
      </c>
      <c r="S6" s="49">
        <v>73</v>
      </c>
      <c r="T6" s="49" t="s">
        <v>136</v>
      </c>
      <c r="U6" s="49">
        <v>75</v>
      </c>
      <c r="V6" s="49" t="s">
        <v>132</v>
      </c>
      <c r="W6" s="49">
        <v>76</v>
      </c>
      <c r="X6" s="49" t="s">
        <v>132</v>
      </c>
      <c r="Y6" s="24">
        <f t="shared" si="0"/>
        <v>831.93333333333339</v>
      </c>
      <c r="Z6" s="25">
        <f t="shared" si="1"/>
        <v>75.63030303030304</v>
      </c>
      <c r="AA6" s="24">
        <f t="shared" si="2"/>
        <v>37.5</v>
      </c>
      <c r="AB6" s="25">
        <f t="shared" si="3"/>
        <v>3.4090909090909092</v>
      </c>
      <c r="AC6" s="19">
        <v>7</v>
      </c>
    </row>
    <row r="7" spans="1:29" ht="18.95" customHeight="1" x14ac:dyDescent="0.5">
      <c r="A7" s="28">
        <v>4</v>
      </c>
      <c r="B7" s="9" t="s">
        <v>35</v>
      </c>
      <c r="C7" s="59">
        <v>73</v>
      </c>
      <c r="D7" s="59" t="s">
        <v>136</v>
      </c>
      <c r="E7" s="58">
        <v>65.783333333333331</v>
      </c>
      <c r="F7" s="59" t="s">
        <v>134</v>
      </c>
      <c r="G7" s="59">
        <v>68</v>
      </c>
      <c r="H7" s="59" t="s">
        <v>134</v>
      </c>
      <c r="I7" s="49">
        <v>65</v>
      </c>
      <c r="J7" s="49" t="s">
        <v>134</v>
      </c>
      <c r="K7" s="49">
        <v>68</v>
      </c>
      <c r="L7" s="49" t="s">
        <v>134</v>
      </c>
      <c r="M7" s="42">
        <v>75</v>
      </c>
      <c r="N7" s="42" t="s">
        <v>132</v>
      </c>
      <c r="O7" s="55">
        <v>70</v>
      </c>
      <c r="P7" s="55" t="s">
        <v>136</v>
      </c>
      <c r="Q7" s="48">
        <v>70.75</v>
      </c>
      <c r="R7" s="49" t="s">
        <v>136</v>
      </c>
      <c r="S7" s="49">
        <v>63</v>
      </c>
      <c r="T7" s="49" t="s">
        <v>137</v>
      </c>
      <c r="U7" s="49">
        <v>69</v>
      </c>
      <c r="V7" s="49" t="s">
        <v>134</v>
      </c>
      <c r="W7" s="49">
        <v>70</v>
      </c>
      <c r="X7" s="49" t="s">
        <v>136</v>
      </c>
      <c r="Y7" s="24">
        <f t="shared" si="0"/>
        <v>757.5333333333333</v>
      </c>
      <c r="Z7" s="25">
        <f t="shared" si="1"/>
        <v>68.86666666666666</v>
      </c>
      <c r="AA7" s="24">
        <f t="shared" si="2"/>
        <v>30</v>
      </c>
      <c r="AB7" s="25">
        <f t="shared" si="3"/>
        <v>2.7272727272727271</v>
      </c>
      <c r="AC7" s="19">
        <v>14</v>
      </c>
    </row>
    <row r="8" spans="1:29" ht="18.95" customHeight="1" x14ac:dyDescent="0.5">
      <c r="A8" s="28">
        <v>5</v>
      </c>
      <c r="B8" s="9" t="s">
        <v>36</v>
      </c>
      <c r="C8" s="59">
        <v>78</v>
      </c>
      <c r="D8" s="59" t="s">
        <v>132</v>
      </c>
      <c r="E8" s="58">
        <v>73.333333333333329</v>
      </c>
      <c r="F8" s="59" t="s">
        <v>136</v>
      </c>
      <c r="G8" s="59">
        <v>71</v>
      </c>
      <c r="H8" s="59" t="s">
        <v>136</v>
      </c>
      <c r="I8" s="49">
        <v>70</v>
      </c>
      <c r="J8" s="49" t="s">
        <v>136</v>
      </c>
      <c r="K8" s="49">
        <v>70</v>
      </c>
      <c r="L8" s="49" t="s">
        <v>136</v>
      </c>
      <c r="M8" s="42">
        <v>80</v>
      </c>
      <c r="N8" s="42" t="s">
        <v>131</v>
      </c>
      <c r="O8" s="55">
        <v>73</v>
      </c>
      <c r="P8" s="55" t="s">
        <v>136</v>
      </c>
      <c r="Q8" s="48">
        <v>76.25</v>
      </c>
      <c r="R8" s="49" t="s">
        <v>132</v>
      </c>
      <c r="S8" s="49">
        <v>70</v>
      </c>
      <c r="T8" s="49" t="s">
        <v>136</v>
      </c>
      <c r="U8" s="49">
        <v>80</v>
      </c>
      <c r="V8" s="49" t="s">
        <v>131</v>
      </c>
      <c r="W8" s="49">
        <v>75</v>
      </c>
      <c r="X8" s="49" t="s">
        <v>132</v>
      </c>
      <c r="Y8" s="24">
        <f t="shared" si="0"/>
        <v>816.58333333333326</v>
      </c>
      <c r="Z8" s="25">
        <f t="shared" si="1"/>
        <v>74.234848484848484</v>
      </c>
      <c r="AA8" s="24">
        <f t="shared" si="2"/>
        <v>36.5</v>
      </c>
      <c r="AB8" s="25">
        <f t="shared" si="3"/>
        <v>3.3181818181818183</v>
      </c>
      <c r="AC8" s="19">
        <v>10</v>
      </c>
    </row>
    <row r="9" spans="1:29" ht="18.95" customHeight="1" x14ac:dyDescent="0.5">
      <c r="A9" s="28">
        <v>6</v>
      </c>
      <c r="B9" s="9" t="s">
        <v>37</v>
      </c>
      <c r="C9" s="59">
        <v>85</v>
      </c>
      <c r="D9" s="59" t="s">
        <v>131</v>
      </c>
      <c r="E9" s="58">
        <v>76.916666666666671</v>
      </c>
      <c r="F9" s="59" t="s">
        <v>132</v>
      </c>
      <c r="G9" s="59">
        <v>81</v>
      </c>
      <c r="H9" s="59" t="s">
        <v>131</v>
      </c>
      <c r="I9" s="49">
        <v>77</v>
      </c>
      <c r="J9" s="49" t="s">
        <v>132</v>
      </c>
      <c r="K9" s="49">
        <v>82</v>
      </c>
      <c r="L9" s="49" t="s">
        <v>131</v>
      </c>
      <c r="M9" s="42">
        <v>84</v>
      </c>
      <c r="N9" s="42" t="s">
        <v>131</v>
      </c>
      <c r="O9" s="55">
        <v>80</v>
      </c>
      <c r="P9" s="55" t="s">
        <v>131</v>
      </c>
      <c r="Q9" s="48">
        <v>75.5</v>
      </c>
      <c r="R9" s="49" t="s">
        <v>132</v>
      </c>
      <c r="S9" s="49">
        <v>75</v>
      </c>
      <c r="T9" s="49" t="s">
        <v>132</v>
      </c>
      <c r="U9" s="49">
        <v>82</v>
      </c>
      <c r="V9" s="49" t="s">
        <v>131</v>
      </c>
      <c r="W9" s="49">
        <v>80</v>
      </c>
      <c r="X9" s="49" t="s">
        <v>131</v>
      </c>
      <c r="Y9" s="24">
        <f t="shared" si="0"/>
        <v>878.41666666666674</v>
      </c>
      <c r="Z9" s="25">
        <f t="shared" si="1"/>
        <v>79.856060606060609</v>
      </c>
      <c r="AA9" s="24">
        <f t="shared" si="2"/>
        <v>42</v>
      </c>
      <c r="AB9" s="25">
        <f t="shared" si="3"/>
        <v>3.8181818181818183</v>
      </c>
      <c r="AC9" s="19">
        <v>6</v>
      </c>
    </row>
    <row r="10" spans="1:29" ht="18.95" customHeight="1" x14ac:dyDescent="0.5">
      <c r="A10" s="28">
        <v>7</v>
      </c>
      <c r="B10" s="9" t="s">
        <v>38</v>
      </c>
      <c r="C10" s="59">
        <v>79</v>
      </c>
      <c r="D10" s="59" t="s">
        <v>132</v>
      </c>
      <c r="E10" s="58">
        <v>74.099999999999994</v>
      </c>
      <c r="F10" s="59" t="s">
        <v>132</v>
      </c>
      <c r="G10" s="59">
        <v>68</v>
      </c>
      <c r="H10" s="59" t="s">
        <v>134</v>
      </c>
      <c r="I10" s="49">
        <v>70</v>
      </c>
      <c r="J10" s="49" t="s">
        <v>136</v>
      </c>
      <c r="K10" s="49">
        <v>68</v>
      </c>
      <c r="L10" s="49" t="s">
        <v>134</v>
      </c>
      <c r="M10" s="42">
        <v>75</v>
      </c>
      <c r="N10" s="42" t="s">
        <v>132</v>
      </c>
      <c r="O10" s="55">
        <v>71</v>
      </c>
      <c r="P10" s="55" t="s">
        <v>136</v>
      </c>
      <c r="Q10" s="48">
        <v>79.875</v>
      </c>
      <c r="R10" s="49" t="s">
        <v>131</v>
      </c>
      <c r="S10" s="49">
        <v>66</v>
      </c>
      <c r="T10" s="49" t="s">
        <v>134</v>
      </c>
      <c r="U10" s="49">
        <v>72</v>
      </c>
      <c r="V10" s="49" t="s">
        <v>136</v>
      </c>
      <c r="W10" s="49">
        <v>72</v>
      </c>
      <c r="X10" s="49" t="s">
        <v>136</v>
      </c>
      <c r="Y10" s="24">
        <f t="shared" si="0"/>
        <v>794.97500000000002</v>
      </c>
      <c r="Z10" s="25">
        <f t="shared" si="1"/>
        <v>72.270454545454541</v>
      </c>
      <c r="AA10" s="24">
        <f t="shared" si="2"/>
        <v>34</v>
      </c>
      <c r="AB10" s="25">
        <f t="shared" si="3"/>
        <v>3.0909090909090908</v>
      </c>
      <c r="AC10" s="19">
        <v>11</v>
      </c>
    </row>
    <row r="11" spans="1:29" ht="18.95" customHeight="1" x14ac:dyDescent="0.5">
      <c r="A11" s="28">
        <v>8</v>
      </c>
      <c r="B11" s="9" t="s">
        <v>39</v>
      </c>
      <c r="C11" s="59">
        <v>70</v>
      </c>
      <c r="D11" s="59" t="s">
        <v>136</v>
      </c>
      <c r="E11" s="58">
        <v>67.8</v>
      </c>
      <c r="F11" s="59" t="s">
        <v>134</v>
      </c>
      <c r="G11" s="59">
        <v>67</v>
      </c>
      <c r="H11" s="59" t="s">
        <v>134</v>
      </c>
      <c r="I11" s="49">
        <v>70</v>
      </c>
      <c r="J11" s="49" t="s">
        <v>136</v>
      </c>
      <c r="K11" s="49">
        <v>65</v>
      </c>
      <c r="L11" s="49" t="s">
        <v>134</v>
      </c>
      <c r="M11" s="42">
        <v>72</v>
      </c>
      <c r="N11" s="42" t="s">
        <v>136</v>
      </c>
      <c r="O11" s="55">
        <v>73</v>
      </c>
      <c r="P11" s="55" t="s">
        <v>136</v>
      </c>
      <c r="Q11" s="48">
        <v>79.625</v>
      </c>
      <c r="R11" s="49" t="s">
        <v>131</v>
      </c>
      <c r="S11" s="49">
        <v>63</v>
      </c>
      <c r="T11" s="49" t="s">
        <v>137</v>
      </c>
      <c r="U11" s="49">
        <v>64</v>
      </c>
      <c r="V11" s="49" t="s">
        <v>137</v>
      </c>
      <c r="W11" s="49">
        <v>70</v>
      </c>
      <c r="X11" s="49" t="s">
        <v>136</v>
      </c>
      <c r="Y11" s="24">
        <f t="shared" si="0"/>
        <v>761.42499999999995</v>
      </c>
      <c r="Z11" s="25">
        <f t="shared" si="1"/>
        <v>69.220454545454544</v>
      </c>
      <c r="AA11" s="24">
        <f t="shared" si="2"/>
        <v>30.5</v>
      </c>
      <c r="AB11" s="25">
        <f t="shared" si="3"/>
        <v>2.7727272727272729</v>
      </c>
      <c r="AC11" s="19">
        <v>13</v>
      </c>
    </row>
    <row r="12" spans="1:29" ht="18.95" customHeight="1" x14ac:dyDescent="0.5">
      <c r="A12" s="28">
        <v>9</v>
      </c>
      <c r="B12" s="9" t="s">
        <v>40</v>
      </c>
      <c r="C12" s="59">
        <v>79</v>
      </c>
      <c r="D12" s="59" t="s">
        <v>132</v>
      </c>
      <c r="E12" s="58">
        <v>68.900000000000006</v>
      </c>
      <c r="F12" s="59" t="s">
        <v>134</v>
      </c>
      <c r="G12" s="59">
        <v>84</v>
      </c>
      <c r="H12" s="59" t="s">
        <v>131</v>
      </c>
      <c r="I12" s="49">
        <v>73</v>
      </c>
      <c r="J12" s="49" t="s">
        <v>136</v>
      </c>
      <c r="K12" s="49">
        <v>72</v>
      </c>
      <c r="L12" s="49" t="s">
        <v>136</v>
      </c>
      <c r="M12" s="42">
        <v>77</v>
      </c>
      <c r="N12" s="42" t="s">
        <v>132</v>
      </c>
      <c r="O12" s="55">
        <v>75</v>
      </c>
      <c r="P12" s="55" t="s">
        <v>132</v>
      </c>
      <c r="Q12" s="48">
        <v>76.25</v>
      </c>
      <c r="R12" s="49" t="s">
        <v>132</v>
      </c>
      <c r="S12" s="49">
        <v>73</v>
      </c>
      <c r="T12" s="49" t="s">
        <v>136</v>
      </c>
      <c r="U12" s="49">
        <v>75</v>
      </c>
      <c r="V12" s="49" t="s">
        <v>132</v>
      </c>
      <c r="W12" s="49">
        <v>75</v>
      </c>
      <c r="X12" s="49" t="s">
        <v>132</v>
      </c>
      <c r="Y12" s="24">
        <f t="shared" si="0"/>
        <v>828.15</v>
      </c>
      <c r="Z12" s="25">
        <f t="shared" si="1"/>
        <v>75.286363636363632</v>
      </c>
      <c r="AA12" s="24">
        <f t="shared" si="2"/>
        <v>36.5</v>
      </c>
      <c r="AB12" s="25">
        <f t="shared" si="3"/>
        <v>3.3181818181818183</v>
      </c>
      <c r="AC12" s="19">
        <v>8</v>
      </c>
    </row>
    <row r="13" spans="1:29" ht="18.95" customHeight="1" x14ac:dyDescent="0.5">
      <c r="A13" s="28">
        <v>10</v>
      </c>
      <c r="B13" s="9" t="s">
        <v>101</v>
      </c>
      <c r="C13" s="59">
        <v>68</v>
      </c>
      <c r="D13" s="59" t="s">
        <v>134</v>
      </c>
      <c r="E13" s="58">
        <v>67.900000000000006</v>
      </c>
      <c r="F13" s="59" t="s">
        <v>134</v>
      </c>
      <c r="G13" s="59">
        <v>69</v>
      </c>
      <c r="H13" s="59" t="s">
        <v>134</v>
      </c>
      <c r="I13" s="49">
        <v>68</v>
      </c>
      <c r="J13" s="49" t="s">
        <v>134</v>
      </c>
      <c r="K13" s="49">
        <v>65</v>
      </c>
      <c r="L13" s="49" t="s">
        <v>134</v>
      </c>
      <c r="M13" s="42">
        <v>63</v>
      </c>
      <c r="N13" s="42" t="s">
        <v>137</v>
      </c>
      <c r="O13" s="55">
        <v>70</v>
      </c>
      <c r="P13" s="55" t="s">
        <v>136</v>
      </c>
      <c r="Q13" s="48">
        <v>68</v>
      </c>
      <c r="R13" s="49" t="s">
        <v>134</v>
      </c>
      <c r="S13" s="49">
        <v>65</v>
      </c>
      <c r="T13" s="49" t="s">
        <v>134</v>
      </c>
      <c r="U13" s="49">
        <v>66</v>
      </c>
      <c r="V13" s="49" t="s">
        <v>134</v>
      </c>
      <c r="W13" s="49">
        <v>68</v>
      </c>
      <c r="X13" s="49" t="s">
        <v>134</v>
      </c>
      <c r="Y13" s="24">
        <f t="shared" si="0"/>
        <v>737.9</v>
      </c>
      <c r="Z13" s="25">
        <f t="shared" si="1"/>
        <v>67.081818181818178</v>
      </c>
      <c r="AA13" s="24">
        <f t="shared" si="2"/>
        <v>27.5</v>
      </c>
      <c r="AB13" s="25">
        <f t="shared" si="3"/>
        <v>2.5</v>
      </c>
      <c r="AC13" s="19">
        <v>15</v>
      </c>
    </row>
    <row r="14" spans="1:29" ht="18.95" customHeight="1" x14ac:dyDescent="0.5">
      <c r="A14" s="28">
        <v>11</v>
      </c>
      <c r="B14" s="9" t="s">
        <v>41</v>
      </c>
      <c r="C14" s="59">
        <v>69</v>
      </c>
      <c r="D14" s="59" t="s">
        <v>134</v>
      </c>
      <c r="E14" s="58">
        <v>70.216666666666669</v>
      </c>
      <c r="F14" s="59" t="s">
        <v>136</v>
      </c>
      <c r="G14" s="59">
        <v>68</v>
      </c>
      <c r="H14" s="59" t="s">
        <v>134</v>
      </c>
      <c r="I14" s="49">
        <v>72</v>
      </c>
      <c r="J14" s="49" t="s">
        <v>136</v>
      </c>
      <c r="K14" s="49">
        <v>74</v>
      </c>
      <c r="L14" s="49" t="s">
        <v>136</v>
      </c>
      <c r="M14" s="42">
        <v>67</v>
      </c>
      <c r="N14" s="42" t="s">
        <v>134</v>
      </c>
      <c r="O14" s="55">
        <v>71</v>
      </c>
      <c r="P14" s="55" t="s">
        <v>136</v>
      </c>
      <c r="Q14" s="48">
        <v>75.25</v>
      </c>
      <c r="R14" s="49" t="s">
        <v>132</v>
      </c>
      <c r="S14" s="49">
        <v>70</v>
      </c>
      <c r="T14" s="49" t="s">
        <v>136</v>
      </c>
      <c r="U14" s="49">
        <v>75</v>
      </c>
      <c r="V14" s="49" t="s">
        <v>132</v>
      </c>
      <c r="W14" s="49">
        <v>75</v>
      </c>
      <c r="X14" s="49" t="s">
        <v>132</v>
      </c>
      <c r="Y14" s="24">
        <f t="shared" si="0"/>
        <v>786.4666666666667</v>
      </c>
      <c r="Z14" s="25">
        <f t="shared" si="1"/>
        <v>71.4969696969697</v>
      </c>
      <c r="AA14" s="24">
        <f t="shared" si="2"/>
        <v>33</v>
      </c>
      <c r="AB14" s="25">
        <f t="shared" si="3"/>
        <v>3</v>
      </c>
      <c r="AC14" s="19">
        <v>12</v>
      </c>
    </row>
    <row r="15" spans="1:29" ht="18.95" customHeight="1" x14ac:dyDescent="0.5">
      <c r="A15" s="28">
        <v>12</v>
      </c>
      <c r="B15" s="9" t="s">
        <v>42</v>
      </c>
      <c r="C15" s="59">
        <v>81</v>
      </c>
      <c r="D15" s="59" t="s">
        <v>131</v>
      </c>
      <c r="E15" s="58">
        <v>72.433333333333337</v>
      </c>
      <c r="F15" s="59" t="s">
        <v>136</v>
      </c>
      <c r="G15" s="59">
        <v>71</v>
      </c>
      <c r="H15" s="59" t="s">
        <v>136</v>
      </c>
      <c r="I15" s="49">
        <v>73</v>
      </c>
      <c r="J15" s="49" t="s">
        <v>136</v>
      </c>
      <c r="K15" s="49">
        <v>78</v>
      </c>
      <c r="L15" s="49" t="s">
        <v>132</v>
      </c>
      <c r="M15" s="42">
        <v>66</v>
      </c>
      <c r="N15" s="42" t="s">
        <v>134</v>
      </c>
      <c r="O15" s="55">
        <v>75</v>
      </c>
      <c r="P15" s="55" t="s">
        <v>132</v>
      </c>
      <c r="Q15" s="48">
        <v>78.875</v>
      </c>
      <c r="R15" s="49" t="s">
        <v>132</v>
      </c>
      <c r="S15" s="49">
        <v>70</v>
      </c>
      <c r="T15" s="49" t="s">
        <v>136</v>
      </c>
      <c r="U15" s="49">
        <v>77</v>
      </c>
      <c r="V15" s="49" t="s">
        <v>132</v>
      </c>
      <c r="W15" s="49">
        <v>77</v>
      </c>
      <c r="X15" s="49" t="s">
        <v>132</v>
      </c>
      <c r="Y15" s="24">
        <f t="shared" si="0"/>
        <v>819.30833333333339</v>
      </c>
      <c r="Z15" s="25">
        <f t="shared" si="1"/>
        <v>74.482575757575759</v>
      </c>
      <c r="AA15" s="24">
        <f t="shared" si="2"/>
        <v>36</v>
      </c>
      <c r="AB15" s="25">
        <f t="shared" si="3"/>
        <v>3.2727272727272729</v>
      </c>
      <c r="AC15" s="19">
        <v>9</v>
      </c>
    </row>
    <row r="16" spans="1:29" ht="18.95" customHeight="1" x14ac:dyDescent="0.5">
      <c r="A16" s="28">
        <v>13</v>
      </c>
      <c r="B16" s="9" t="s">
        <v>43</v>
      </c>
      <c r="C16" s="59">
        <v>87</v>
      </c>
      <c r="D16" s="59" t="s">
        <v>131</v>
      </c>
      <c r="E16" s="58">
        <v>86.38333333333334</v>
      </c>
      <c r="F16" s="59" t="s">
        <v>131</v>
      </c>
      <c r="G16" s="59">
        <v>85</v>
      </c>
      <c r="H16" s="59" t="s">
        <v>131</v>
      </c>
      <c r="I16" s="49">
        <v>83</v>
      </c>
      <c r="J16" s="49" t="s">
        <v>131</v>
      </c>
      <c r="K16" s="49">
        <v>87</v>
      </c>
      <c r="L16" s="49" t="s">
        <v>131</v>
      </c>
      <c r="M16" s="42">
        <v>81</v>
      </c>
      <c r="N16" s="42" t="s">
        <v>131</v>
      </c>
      <c r="O16" s="55">
        <v>84</v>
      </c>
      <c r="P16" s="55" t="s">
        <v>131</v>
      </c>
      <c r="Q16" s="48">
        <v>90.125</v>
      </c>
      <c r="R16" s="49" t="s">
        <v>131</v>
      </c>
      <c r="S16" s="49">
        <v>87</v>
      </c>
      <c r="T16" s="49" t="s">
        <v>131</v>
      </c>
      <c r="U16" s="49">
        <v>86</v>
      </c>
      <c r="V16" s="49" t="s">
        <v>131</v>
      </c>
      <c r="W16" s="49">
        <v>85</v>
      </c>
      <c r="X16" s="49" t="s">
        <v>131</v>
      </c>
      <c r="Y16" s="24">
        <f t="shared" si="0"/>
        <v>941.50833333333333</v>
      </c>
      <c r="Z16" s="25">
        <f t="shared" si="1"/>
        <v>85.591666666666669</v>
      </c>
      <c r="AA16" s="24">
        <f t="shared" si="2"/>
        <v>44</v>
      </c>
      <c r="AB16" s="25">
        <f t="shared" si="3"/>
        <v>4</v>
      </c>
      <c r="AC16" s="19">
        <v>3</v>
      </c>
    </row>
    <row r="17" spans="1:29" ht="18.95" customHeight="1" x14ac:dyDescent="0.5">
      <c r="A17" s="28">
        <v>14</v>
      </c>
      <c r="B17" s="9" t="s">
        <v>44</v>
      </c>
      <c r="C17" s="59">
        <v>92</v>
      </c>
      <c r="D17" s="59" t="s">
        <v>131</v>
      </c>
      <c r="E17" s="58">
        <v>87.666666666666657</v>
      </c>
      <c r="F17" s="59" t="s">
        <v>131</v>
      </c>
      <c r="G17" s="59">
        <v>92</v>
      </c>
      <c r="H17" s="59" t="s">
        <v>131</v>
      </c>
      <c r="I17" s="49">
        <v>88</v>
      </c>
      <c r="J17" s="49" t="s">
        <v>131</v>
      </c>
      <c r="K17" s="49">
        <v>88</v>
      </c>
      <c r="L17" s="49" t="s">
        <v>131</v>
      </c>
      <c r="M17" s="42">
        <v>88</v>
      </c>
      <c r="N17" s="42" t="s">
        <v>131</v>
      </c>
      <c r="O17" s="55">
        <v>83</v>
      </c>
      <c r="P17" s="55" t="s">
        <v>131</v>
      </c>
      <c r="Q17" s="48">
        <v>91.625</v>
      </c>
      <c r="R17" s="49" t="s">
        <v>131</v>
      </c>
      <c r="S17" s="49">
        <v>88</v>
      </c>
      <c r="T17" s="49" t="s">
        <v>131</v>
      </c>
      <c r="U17" s="49">
        <v>89</v>
      </c>
      <c r="V17" s="49" t="s">
        <v>131</v>
      </c>
      <c r="W17" s="49">
        <v>88</v>
      </c>
      <c r="X17" s="49" t="s">
        <v>131</v>
      </c>
      <c r="Y17" s="24">
        <f t="shared" si="0"/>
        <v>975.29166666666663</v>
      </c>
      <c r="Z17" s="25">
        <f t="shared" si="1"/>
        <v>88.662878787878782</v>
      </c>
      <c r="AA17" s="24">
        <f t="shared" si="2"/>
        <v>44</v>
      </c>
      <c r="AB17" s="25">
        <f t="shared" si="3"/>
        <v>4</v>
      </c>
      <c r="AC17" s="19">
        <v>2</v>
      </c>
    </row>
    <row r="18" spans="1:29" ht="18.95" customHeight="1" x14ac:dyDescent="0.5">
      <c r="A18" s="28">
        <v>15</v>
      </c>
      <c r="B18" s="9" t="s">
        <v>45</v>
      </c>
      <c r="C18" s="59">
        <v>86</v>
      </c>
      <c r="D18" s="59" t="s">
        <v>131</v>
      </c>
      <c r="E18" s="58">
        <v>82.666666666666657</v>
      </c>
      <c r="F18" s="59" t="s">
        <v>131</v>
      </c>
      <c r="G18" s="59">
        <v>76</v>
      </c>
      <c r="H18" s="59" t="s">
        <v>132</v>
      </c>
      <c r="I18" s="49">
        <v>84</v>
      </c>
      <c r="J18" s="49" t="s">
        <v>131</v>
      </c>
      <c r="K18" s="49">
        <v>85</v>
      </c>
      <c r="L18" s="49" t="s">
        <v>131</v>
      </c>
      <c r="M18" s="42">
        <v>85</v>
      </c>
      <c r="N18" s="42" t="s">
        <v>131</v>
      </c>
      <c r="O18" s="55">
        <v>81</v>
      </c>
      <c r="P18" s="55" t="s">
        <v>131</v>
      </c>
      <c r="Q18" s="48">
        <v>85</v>
      </c>
      <c r="R18" s="49" t="s">
        <v>131</v>
      </c>
      <c r="S18" s="49">
        <v>86</v>
      </c>
      <c r="T18" s="49" t="s">
        <v>131</v>
      </c>
      <c r="U18" s="49">
        <v>84</v>
      </c>
      <c r="V18" s="49" t="s">
        <v>131</v>
      </c>
      <c r="W18" s="49">
        <v>82</v>
      </c>
      <c r="X18" s="49" t="s">
        <v>131</v>
      </c>
      <c r="Y18" s="24">
        <f t="shared" si="0"/>
        <v>916.66666666666663</v>
      </c>
      <c r="Z18" s="25">
        <f t="shared" si="1"/>
        <v>83.333333333333329</v>
      </c>
      <c r="AA18" s="24">
        <f t="shared" si="2"/>
        <v>43.5</v>
      </c>
      <c r="AB18" s="25">
        <f t="shared" si="3"/>
        <v>3.9545454545454546</v>
      </c>
      <c r="AC18" s="19">
        <v>4</v>
      </c>
    </row>
    <row r="19" spans="1:29" ht="18.95" customHeight="1" x14ac:dyDescent="0.5">
      <c r="A19" s="5"/>
      <c r="B19" s="33" t="s">
        <v>3</v>
      </c>
      <c r="C19" s="26">
        <f>SUM(C4:C18)</f>
        <v>1196</v>
      </c>
      <c r="D19" s="26"/>
      <c r="E19" s="26">
        <f t="shared" ref="E19:U19" si="4">SUM(E4:E18)</f>
        <v>1138.0666666666666</v>
      </c>
      <c r="F19" s="26"/>
      <c r="G19" s="26">
        <f t="shared" si="4"/>
        <v>1163</v>
      </c>
      <c r="H19" s="26"/>
      <c r="I19" s="26">
        <f t="shared" si="4"/>
        <v>1141</v>
      </c>
      <c r="J19" s="26"/>
      <c r="K19" s="26">
        <f t="shared" si="4"/>
        <v>1152</v>
      </c>
      <c r="L19" s="26"/>
      <c r="M19" s="26">
        <f t="shared" si="4"/>
        <v>1164</v>
      </c>
      <c r="N19" s="26"/>
      <c r="O19" s="26">
        <f t="shared" si="4"/>
        <v>1153</v>
      </c>
      <c r="P19" s="26"/>
      <c r="Q19" s="26">
        <f t="shared" si="4"/>
        <v>1203.625</v>
      </c>
      <c r="R19" s="26"/>
      <c r="S19" s="26">
        <f t="shared" si="4"/>
        <v>1126</v>
      </c>
      <c r="T19" s="26"/>
      <c r="U19" s="26">
        <f t="shared" si="4"/>
        <v>1162</v>
      </c>
      <c r="V19" s="26"/>
      <c r="W19" s="26">
        <f t="shared" ref="W19:Z19" si="5">SUM(W4:W18)</f>
        <v>1165</v>
      </c>
      <c r="X19" s="26"/>
      <c r="Y19" s="26"/>
      <c r="Z19" s="26">
        <f t="shared" si="5"/>
        <v>1160.3356060606061</v>
      </c>
      <c r="AA19" s="26"/>
      <c r="AB19" s="26"/>
      <c r="AC19" s="26"/>
    </row>
    <row r="20" spans="1:29" ht="18.95" customHeight="1" x14ac:dyDescent="0.5">
      <c r="A20" s="5"/>
      <c r="B20" s="34" t="s">
        <v>4</v>
      </c>
      <c r="C20" s="25">
        <f>C19/15</f>
        <v>79.733333333333334</v>
      </c>
      <c r="D20" s="25"/>
      <c r="E20" s="25">
        <f t="shared" ref="E20:U20" si="6">E19/15</f>
        <v>75.871111111111105</v>
      </c>
      <c r="F20" s="25"/>
      <c r="G20" s="25">
        <f t="shared" si="6"/>
        <v>77.533333333333331</v>
      </c>
      <c r="H20" s="25"/>
      <c r="I20" s="25">
        <f t="shared" si="6"/>
        <v>76.066666666666663</v>
      </c>
      <c r="J20" s="25"/>
      <c r="K20" s="25">
        <f t="shared" si="6"/>
        <v>76.8</v>
      </c>
      <c r="L20" s="25"/>
      <c r="M20" s="25">
        <f t="shared" si="6"/>
        <v>77.599999999999994</v>
      </c>
      <c r="N20" s="25"/>
      <c r="O20" s="25">
        <f t="shared" si="6"/>
        <v>76.86666666666666</v>
      </c>
      <c r="P20" s="25"/>
      <c r="Q20" s="25">
        <f t="shared" si="6"/>
        <v>80.24166666666666</v>
      </c>
      <c r="R20" s="25"/>
      <c r="S20" s="25">
        <f t="shared" si="6"/>
        <v>75.066666666666663</v>
      </c>
      <c r="T20" s="25"/>
      <c r="U20" s="25">
        <f t="shared" si="6"/>
        <v>77.466666666666669</v>
      </c>
      <c r="V20" s="25"/>
      <c r="W20" s="25">
        <f t="shared" ref="W20:Z20" si="7">W19/15</f>
        <v>77.666666666666671</v>
      </c>
      <c r="X20" s="25"/>
      <c r="Y20" s="25"/>
      <c r="Z20" s="25">
        <f t="shared" si="7"/>
        <v>77.355707070707069</v>
      </c>
      <c r="AA20" s="25"/>
      <c r="AB20" s="25"/>
      <c r="AC20" s="26"/>
    </row>
  </sheetData>
  <mergeCells count="12">
    <mergeCell ref="A1:AC1"/>
    <mergeCell ref="W2:X2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selection sqref="A1:AC1"/>
    </sheetView>
  </sheetViews>
  <sheetFormatPr defaultRowHeight="21.75" x14ac:dyDescent="0.5"/>
  <cols>
    <col min="1" max="1" width="4.28515625" customWidth="1"/>
    <col min="2" max="2" width="18.42578125" customWidth="1"/>
    <col min="3" max="29" width="4.42578125" customWidth="1"/>
  </cols>
  <sheetData>
    <row r="1" spans="1:29" ht="25.5" x14ac:dyDescent="0.5">
      <c r="A1" s="62" t="s">
        <v>104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18.95" customHeight="1" x14ac:dyDescent="0.5">
      <c r="A2" s="29" t="s">
        <v>0</v>
      </c>
      <c r="B2" s="29" t="s">
        <v>1</v>
      </c>
      <c r="C2" s="63" t="s">
        <v>5</v>
      </c>
      <c r="D2" s="61"/>
      <c r="E2" s="60" t="s">
        <v>6</v>
      </c>
      <c r="F2" s="61"/>
      <c r="G2" s="60" t="s">
        <v>7</v>
      </c>
      <c r="H2" s="61"/>
      <c r="I2" s="60" t="s">
        <v>8</v>
      </c>
      <c r="J2" s="61"/>
      <c r="K2" s="60" t="s">
        <v>16</v>
      </c>
      <c r="L2" s="61"/>
      <c r="M2" s="60" t="s">
        <v>11</v>
      </c>
      <c r="N2" s="61"/>
      <c r="O2" s="60" t="s">
        <v>12</v>
      </c>
      <c r="P2" s="61"/>
      <c r="Q2" s="60" t="s">
        <v>9</v>
      </c>
      <c r="R2" s="61"/>
      <c r="S2" s="60" t="s">
        <v>10</v>
      </c>
      <c r="T2" s="61"/>
      <c r="U2" s="60" t="s">
        <v>130</v>
      </c>
      <c r="V2" s="61"/>
      <c r="W2" s="60" t="s">
        <v>103</v>
      </c>
      <c r="X2" s="61"/>
      <c r="Y2" s="16" t="s">
        <v>3</v>
      </c>
      <c r="Z2" s="17" t="s">
        <v>13</v>
      </c>
      <c r="AA2" s="17" t="s">
        <v>3</v>
      </c>
      <c r="AB2" s="17" t="s">
        <v>2</v>
      </c>
      <c r="AC2" s="18" t="s">
        <v>15</v>
      </c>
    </row>
    <row r="3" spans="1:29" ht="18.95" customHeight="1" x14ac:dyDescent="0.5">
      <c r="A3" s="30"/>
      <c r="B3" s="31"/>
      <c r="C3" s="19">
        <v>100</v>
      </c>
      <c r="D3" s="20" t="s">
        <v>2</v>
      </c>
      <c r="E3" s="17">
        <v>100</v>
      </c>
      <c r="F3" s="52" t="s">
        <v>2</v>
      </c>
      <c r="G3" s="19">
        <v>100</v>
      </c>
      <c r="H3" s="19" t="s">
        <v>2</v>
      </c>
      <c r="I3" s="19">
        <v>100</v>
      </c>
      <c r="J3" s="19" t="s">
        <v>2</v>
      </c>
      <c r="K3" s="19">
        <v>100</v>
      </c>
      <c r="L3" s="19" t="s">
        <v>2</v>
      </c>
      <c r="M3" s="19">
        <v>100</v>
      </c>
      <c r="N3" s="19" t="s">
        <v>2</v>
      </c>
      <c r="O3" s="19">
        <v>100</v>
      </c>
      <c r="P3" s="19" t="s">
        <v>2</v>
      </c>
      <c r="Q3" s="19">
        <v>100</v>
      </c>
      <c r="R3" s="19" t="s">
        <v>2</v>
      </c>
      <c r="S3" s="19">
        <v>100</v>
      </c>
      <c r="T3" s="19" t="s">
        <v>2</v>
      </c>
      <c r="U3" s="19">
        <v>100</v>
      </c>
      <c r="V3" s="19" t="s">
        <v>2</v>
      </c>
      <c r="W3" s="19">
        <v>100</v>
      </c>
      <c r="X3" s="19" t="s">
        <v>2</v>
      </c>
      <c r="Y3" s="16">
        <v>1100</v>
      </c>
      <c r="Z3" s="22"/>
      <c r="AA3" s="23"/>
      <c r="AB3" s="23" t="s">
        <v>4</v>
      </c>
      <c r="AC3" s="23" t="s">
        <v>14</v>
      </c>
    </row>
    <row r="4" spans="1:29" ht="18.95" customHeight="1" x14ac:dyDescent="0.5">
      <c r="A4" s="32">
        <v>1</v>
      </c>
      <c r="B4" s="10" t="s">
        <v>19</v>
      </c>
      <c r="C4" s="49">
        <v>89</v>
      </c>
      <c r="D4" s="49" t="s">
        <v>131</v>
      </c>
      <c r="E4" s="48">
        <v>84.625</v>
      </c>
      <c r="F4" s="49" t="s">
        <v>131</v>
      </c>
      <c r="G4" s="53">
        <v>85</v>
      </c>
      <c r="H4" s="42" t="s">
        <v>131</v>
      </c>
      <c r="I4" s="54">
        <v>84</v>
      </c>
      <c r="J4" s="54" t="s">
        <v>131</v>
      </c>
      <c r="K4" s="54">
        <v>86</v>
      </c>
      <c r="L4" s="54" t="s">
        <v>131</v>
      </c>
      <c r="M4" s="42">
        <v>93</v>
      </c>
      <c r="N4" s="42" t="s">
        <v>131</v>
      </c>
      <c r="O4" s="54">
        <v>90</v>
      </c>
      <c r="P4" s="54" t="s">
        <v>131</v>
      </c>
      <c r="Q4" s="48">
        <v>90.291666666666657</v>
      </c>
      <c r="R4" s="49" t="s">
        <v>131</v>
      </c>
      <c r="S4" s="54">
        <v>86</v>
      </c>
      <c r="T4" s="54" t="s">
        <v>131</v>
      </c>
      <c r="U4" s="49">
        <v>86</v>
      </c>
      <c r="V4" s="49" t="s">
        <v>131</v>
      </c>
      <c r="W4" s="54">
        <v>89</v>
      </c>
      <c r="X4" s="54" t="s">
        <v>131</v>
      </c>
      <c r="Y4" s="24">
        <f>C4+E4+G4+I4+K4+M4+O4+Q4+S4+U4+W4</f>
        <v>962.91666666666663</v>
      </c>
      <c r="Z4" s="25">
        <f>Y4/11</f>
        <v>87.537878787878782</v>
      </c>
      <c r="AA4" s="25">
        <f>D4+F4+H4+J4+L4+N4+P4+R4+T4+V4+X4</f>
        <v>44</v>
      </c>
      <c r="AB4" s="25">
        <f>AA4/11</f>
        <v>4</v>
      </c>
      <c r="AC4" s="19">
        <v>3</v>
      </c>
    </row>
    <row r="5" spans="1:29" ht="18.95" customHeight="1" x14ac:dyDescent="0.5">
      <c r="A5" s="28">
        <v>2</v>
      </c>
      <c r="B5" s="10" t="s">
        <v>20</v>
      </c>
      <c r="C5" s="49">
        <v>78</v>
      </c>
      <c r="D5" s="49" t="s">
        <v>132</v>
      </c>
      <c r="E5" s="48">
        <v>75.900000000000006</v>
      </c>
      <c r="F5" s="49" t="s">
        <v>132</v>
      </c>
      <c r="G5" s="53">
        <v>75</v>
      </c>
      <c r="H5" s="42" t="s">
        <v>132</v>
      </c>
      <c r="I5" s="54">
        <v>71</v>
      </c>
      <c r="J5" s="54" t="s">
        <v>136</v>
      </c>
      <c r="K5" s="54">
        <v>75</v>
      </c>
      <c r="L5" s="54" t="s">
        <v>132</v>
      </c>
      <c r="M5" s="42">
        <v>77</v>
      </c>
      <c r="N5" s="42" t="s">
        <v>132</v>
      </c>
      <c r="O5" s="54">
        <v>74</v>
      </c>
      <c r="P5" s="54" t="s">
        <v>136</v>
      </c>
      <c r="Q5" s="48">
        <v>79.75</v>
      </c>
      <c r="R5" s="49" t="s">
        <v>131</v>
      </c>
      <c r="S5" s="54">
        <v>70</v>
      </c>
      <c r="T5" s="54" t="s">
        <v>136</v>
      </c>
      <c r="U5" s="49">
        <v>78</v>
      </c>
      <c r="V5" s="49" t="s">
        <v>132</v>
      </c>
      <c r="W5" s="54">
        <v>78</v>
      </c>
      <c r="X5" s="54" t="s">
        <v>132</v>
      </c>
      <c r="Y5" s="24">
        <f t="shared" ref="Y5:Y17" si="0">C5+E5+G5+I5+K5+M5+O5+Q5+S5+U5+W5</f>
        <v>831.65</v>
      </c>
      <c r="Z5" s="25">
        <f t="shared" ref="Z5:Z17" si="1">Y5/11</f>
        <v>75.604545454545459</v>
      </c>
      <c r="AA5" s="25">
        <f t="shared" ref="AA5:AA17" si="2">D5+F5+H5+J5+L5+N5+P5+R5+T5+V5+X5</f>
        <v>37.5</v>
      </c>
      <c r="AB5" s="25">
        <f t="shared" ref="AB5:AB17" si="3">AA5/11</f>
        <v>3.4090909090909092</v>
      </c>
      <c r="AC5" s="19">
        <v>9</v>
      </c>
    </row>
    <row r="6" spans="1:29" ht="18.95" customHeight="1" x14ac:dyDescent="0.5">
      <c r="A6" s="28">
        <v>3</v>
      </c>
      <c r="B6" s="10" t="s">
        <v>21</v>
      </c>
      <c r="C6" s="49">
        <v>77</v>
      </c>
      <c r="D6" s="49" t="s">
        <v>132</v>
      </c>
      <c r="E6" s="48">
        <v>66.174999999999997</v>
      </c>
      <c r="F6" s="49" t="s">
        <v>134</v>
      </c>
      <c r="G6" s="53">
        <v>55</v>
      </c>
      <c r="H6" s="42" t="s">
        <v>133</v>
      </c>
      <c r="I6" s="54">
        <v>65</v>
      </c>
      <c r="J6" s="54" t="s">
        <v>134</v>
      </c>
      <c r="K6" s="54">
        <v>65</v>
      </c>
      <c r="L6" s="54" t="s">
        <v>134</v>
      </c>
      <c r="M6" s="42">
        <v>67</v>
      </c>
      <c r="N6" s="42" t="s">
        <v>134</v>
      </c>
      <c r="O6" s="54">
        <v>61</v>
      </c>
      <c r="P6" s="54" t="s">
        <v>137</v>
      </c>
      <c r="Q6" s="48">
        <v>74</v>
      </c>
      <c r="R6" s="49" t="s">
        <v>136</v>
      </c>
      <c r="S6" s="54">
        <v>65</v>
      </c>
      <c r="T6" s="54" t="s">
        <v>134</v>
      </c>
      <c r="U6" s="49">
        <v>65</v>
      </c>
      <c r="V6" s="49" t="s">
        <v>134</v>
      </c>
      <c r="W6" s="54">
        <v>65</v>
      </c>
      <c r="X6" s="54" t="s">
        <v>134</v>
      </c>
      <c r="Y6" s="24">
        <f t="shared" si="0"/>
        <v>725.17499999999995</v>
      </c>
      <c r="Z6" s="25">
        <f t="shared" si="1"/>
        <v>65.924999999999997</v>
      </c>
      <c r="AA6" s="25">
        <f t="shared" si="2"/>
        <v>27.5</v>
      </c>
      <c r="AB6" s="25">
        <f t="shared" si="3"/>
        <v>2.5</v>
      </c>
      <c r="AC6" s="19">
        <v>13</v>
      </c>
    </row>
    <row r="7" spans="1:29" ht="18.95" customHeight="1" x14ac:dyDescent="0.5">
      <c r="A7" s="28">
        <v>4</v>
      </c>
      <c r="B7" s="10" t="s">
        <v>22</v>
      </c>
      <c r="C7" s="49">
        <v>88</v>
      </c>
      <c r="D7" s="49" t="s">
        <v>131</v>
      </c>
      <c r="E7" s="48">
        <v>80.383333333333326</v>
      </c>
      <c r="F7" s="49" t="s">
        <v>131</v>
      </c>
      <c r="G7" s="53">
        <v>84</v>
      </c>
      <c r="H7" s="42" t="s">
        <v>131</v>
      </c>
      <c r="I7" s="54">
        <v>84</v>
      </c>
      <c r="J7" s="54" t="s">
        <v>131</v>
      </c>
      <c r="K7" s="54">
        <v>87</v>
      </c>
      <c r="L7" s="54" t="s">
        <v>131</v>
      </c>
      <c r="M7" s="42">
        <v>90</v>
      </c>
      <c r="N7" s="42" t="s">
        <v>131</v>
      </c>
      <c r="O7" s="54">
        <v>90</v>
      </c>
      <c r="P7" s="54" t="s">
        <v>131</v>
      </c>
      <c r="Q7" s="48">
        <v>81.125</v>
      </c>
      <c r="R7" s="49" t="s">
        <v>131</v>
      </c>
      <c r="S7" s="54">
        <v>88</v>
      </c>
      <c r="T7" s="54" t="s">
        <v>131</v>
      </c>
      <c r="U7" s="49">
        <v>84</v>
      </c>
      <c r="V7" s="49" t="s">
        <v>131</v>
      </c>
      <c r="W7" s="54">
        <v>88</v>
      </c>
      <c r="X7" s="54" t="s">
        <v>131</v>
      </c>
      <c r="Y7" s="24">
        <f t="shared" si="0"/>
        <v>944.50833333333333</v>
      </c>
      <c r="Z7" s="25">
        <f t="shared" si="1"/>
        <v>85.864393939393935</v>
      </c>
      <c r="AA7" s="25">
        <f t="shared" si="2"/>
        <v>44</v>
      </c>
      <c r="AB7" s="25">
        <f t="shared" si="3"/>
        <v>4</v>
      </c>
      <c r="AC7" s="19">
        <v>4</v>
      </c>
    </row>
    <row r="8" spans="1:29" ht="18.95" customHeight="1" x14ac:dyDescent="0.5">
      <c r="A8" s="28">
        <v>5</v>
      </c>
      <c r="B8" s="10" t="s">
        <v>23</v>
      </c>
      <c r="C8" s="49">
        <v>79</v>
      </c>
      <c r="D8" s="49" t="s">
        <v>132</v>
      </c>
      <c r="E8" s="48">
        <v>73.73333333333332</v>
      </c>
      <c r="F8" s="49" t="s">
        <v>136</v>
      </c>
      <c r="G8" s="53">
        <v>65</v>
      </c>
      <c r="H8" s="42" t="s">
        <v>134</v>
      </c>
      <c r="I8" s="54">
        <v>65</v>
      </c>
      <c r="J8" s="54" t="s">
        <v>134</v>
      </c>
      <c r="K8" s="54">
        <v>70</v>
      </c>
      <c r="L8" s="54" t="s">
        <v>136</v>
      </c>
      <c r="M8" s="42">
        <v>77</v>
      </c>
      <c r="N8" s="42" t="s">
        <v>132</v>
      </c>
      <c r="O8" s="54">
        <v>70</v>
      </c>
      <c r="P8" s="54" t="s">
        <v>136</v>
      </c>
      <c r="Q8" s="48">
        <v>76.541666666666671</v>
      </c>
      <c r="R8" s="49" t="s">
        <v>132</v>
      </c>
      <c r="S8" s="54">
        <v>65</v>
      </c>
      <c r="T8" s="54" t="s">
        <v>134</v>
      </c>
      <c r="U8" s="49">
        <v>77</v>
      </c>
      <c r="V8" s="49" t="s">
        <v>132</v>
      </c>
      <c r="W8" s="54">
        <v>70</v>
      </c>
      <c r="X8" s="54" t="s">
        <v>136</v>
      </c>
      <c r="Y8" s="24">
        <f t="shared" si="0"/>
        <v>788.27499999999998</v>
      </c>
      <c r="Z8" s="25">
        <f t="shared" si="1"/>
        <v>71.661363636363632</v>
      </c>
      <c r="AA8" s="25">
        <f t="shared" si="2"/>
        <v>33.5</v>
      </c>
      <c r="AB8" s="25">
        <f t="shared" si="3"/>
        <v>3.0454545454545454</v>
      </c>
      <c r="AC8" s="19">
        <v>11</v>
      </c>
    </row>
    <row r="9" spans="1:29" ht="18.95" customHeight="1" x14ac:dyDescent="0.5">
      <c r="A9" s="28">
        <v>6</v>
      </c>
      <c r="B9" s="10" t="s">
        <v>24</v>
      </c>
      <c r="C9" s="49">
        <v>79</v>
      </c>
      <c r="D9" s="49" t="s">
        <v>132</v>
      </c>
      <c r="E9" s="48">
        <v>77.2</v>
      </c>
      <c r="F9" s="49" t="s">
        <v>132</v>
      </c>
      <c r="G9" s="53">
        <v>79</v>
      </c>
      <c r="H9" s="42" t="s">
        <v>132</v>
      </c>
      <c r="I9" s="54">
        <v>70</v>
      </c>
      <c r="J9" s="54" t="s">
        <v>136</v>
      </c>
      <c r="K9" s="54">
        <v>70</v>
      </c>
      <c r="L9" s="54" t="s">
        <v>136</v>
      </c>
      <c r="M9" s="42">
        <v>75</v>
      </c>
      <c r="N9" s="42" t="s">
        <v>132</v>
      </c>
      <c r="O9" s="54">
        <v>75</v>
      </c>
      <c r="P9" s="54" t="s">
        <v>132</v>
      </c>
      <c r="Q9" s="48">
        <v>79.875</v>
      </c>
      <c r="R9" s="49" t="s">
        <v>131</v>
      </c>
      <c r="S9" s="54">
        <v>68</v>
      </c>
      <c r="T9" s="54" t="s">
        <v>134</v>
      </c>
      <c r="U9" s="49">
        <v>72</v>
      </c>
      <c r="V9" s="49" t="s">
        <v>136</v>
      </c>
      <c r="W9" s="54">
        <v>75</v>
      </c>
      <c r="X9" s="54" t="s">
        <v>132</v>
      </c>
      <c r="Y9" s="24">
        <f t="shared" si="0"/>
        <v>820.07500000000005</v>
      </c>
      <c r="Z9" s="25">
        <f t="shared" si="1"/>
        <v>74.552272727272737</v>
      </c>
      <c r="AA9" s="25">
        <f t="shared" si="2"/>
        <v>36.5</v>
      </c>
      <c r="AB9" s="25">
        <f t="shared" si="3"/>
        <v>3.3181818181818183</v>
      </c>
      <c r="AC9" s="19">
        <v>10</v>
      </c>
    </row>
    <row r="10" spans="1:29" ht="18.95" customHeight="1" x14ac:dyDescent="0.5">
      <c r="A10" s="28">
        <v>7</v>
      </c>
      <c r="B10" s="10" t="s">
        <v>25</v>
      </c>
      <c r="C10" s="49">
        <v>59</v>
      </c>
      <c r="D10" s="49" t="s">
        <v>133</v>
      </c>
      <c r="E10" s="48">
        <v>66.966666666666669</v>
      </c>
      <c r="F10" s="49" t="s">
        <v>134</v>
      </c>
      <c r="G10" s="53">
        <v>54</v>
      </c>
      <c r="H10" s="42" t="s">
        <v>135</v>
      </c>
      <c r="I10" s="54">
        <v>60</v>
      </c>
      <c r="J10" s="54" t="s">
        <v>137</v>
      </c>
      <c r="K10" s="54">
        <v>60</v>
      </c>
      <c r="L10" s="54" t="s">
        <v>137</v>
      </c>
      <c r="M10" s="42">
        <v>51</v>
      </c>
      <c r="N10" s="42" t="s">
        <v>135</v>
      </c>
      <c r="O10" s="54">
        <v>63</v>
      </c>
      <c r="P10" s="54" t="s">
        <v>137</v>
      </c>
      <c r="Q10" s="48">
        <v>69.5</v>
      </c>
      <c r="R10" s="49" t="s">
        <v>136</v>
      </c>
      <c r="S10" s="54">
        <v>60</v>
      </c>
      <c r="T10" s="54" t="s">
        <v>137</v>
      </c>
      <c r="U10" s="49">
        <v>59</v>
      </c>
      <c r="V10" s="49" t="s">
        <v>133</v>
      </c>
      <c r="W10" s="54">
        <v>65</v>
      </c>
      <c r="X10" s="54" t="s">
        <v>134</v>
      </c>
      <c r="Y10" s="24">
        <f t="shared" si="0"/>
        <v>667.4666666666667</v>
      </c>
      <c r="Z10" s="25">
        <f t="shared" si="1"/>
        <v>60.67878787878788</v>
      </c>
      <c r="AA10" s="25">
        <f t="shared" si="2"/>
        <v>21</v>
      </c>
      <c r="AB10" s="25">
        <f t="shared" si="3"/>
        <v>1.9090909090909092</v>
      </c>
      <c r="AC10" s="19">
        <v>14</v>
      </c>
    </row>
    <row r="11" spans="1:29" ht="18.95" customHeight="1" x14ac:dyDescent="0.5">
      <c r="A11" s="28">
        <v>8</v>
      </c>
      <c r="B11" s="10" t="s">
        <v>26</v>
      </c>
      <c r="C11" s="49">
        <v>95</v>
      </c>
      <c r="D11" s="49" t="s">
        <v>131</v>
      </c>
      <c r="E11" s="48">
        <v>86.208333333333343</v>
      </c>
      <c r="F11" s="49" t="s">
        <v>131</v>
      </c>
      <c r="G11" s="53">
        <v>99</v>
      </c>
      <c r="H11" s="42" t="s">
        <v>131</v>
      </c>
      <c r="I11" s="54">
        <v>92</v>
      </c>
      <c r="J11" s="54" t="s">
        <v>131</v>
      </c>
      <c r="K11" s="54">
        <v>92</v>
      </c>
      <c r="L11" s="54" t="s">
        <v>131</v>
      </c>
      <c r="M11" s="42">
        <v>94</v>
      </c>
      <c r="N11" s="42" t="s">
        <v>131</v>
      </c>
      <c r="O11" s="54">
        <v>95</v>
      </c>
      <c r="P11" s="54" t="s">
        <v>131</v>
      </c>
      <c r="Q11" s="48">
        <v>90.041666666666657</v>
      </c>
      <c r="R11" s="49" t="s">
        <v>131</v>
      </c>
      <c r="S11" s="54">
        <v>92</v>
      </c>
      <c r="T11" s="54" t="s">
        <v>131</v>
      </c>
      <c r="U11" s="49">
        <v>91</v>
      </c>
      <c r="V11" s="49" t="s">
        <v>131</v>
      </c>
      <c r="W11" s="54">
        <v>90</v>
      </c>
      <c r="X11" s="54" t="s">
        <v>131</v>
      </c>
      <c r="Y11" s="24">
        <f t="shared" si="0"/>
        <v>1016.25</v>
      </c>
      <c r="Z11" s="25">
        <f t="shared" si="1"/>
        <v>92.38636363636364</v>
      </c>
      <c r="AA11" s="25">
        <f t="shared" si="2"/>
        <v>44</v>
      </c>
      <c r="AB11" s="25">
        <f t="shared" si="3"/>
        <v>4</v>
      </c>
      <c r="AC11" s="19">
        <v>1</v>
      </c>
    </row>
    <row r="12" spans="1:29" ht="18.95" customHeight="1" x14ac:dyDescent="0.5">
      <c r="A12" s="28">
        <v>9</v>
      </c>
      <c r="B12" s="10" t="s">
        <v>27</v>
      </c>
      <c r="C12" s="49">
        <v>92</v>
      </c>
      <c r="D12" s="49" t="s">
        <v>131</v>
      </c>
      <c r="E12" s="48">
        <v>80.125</v>
      </c>
      <c r="F12" s="49" t="s">
        <v>131</v>
      </c>
      <c r="G12" s="53">
        <v>89</v>
      </c>
      <c r="H12" s="42" t="s">
        <v>131</v>
      </c>
      <c r="I12" s="54">
        <v>88</v>
      </c>
      <c r="J12" s="54" t="s">
        <v>131</v>
      </c>
      <c r="K12" s="54">
        <v>90</v>
      </c>
      <c r="L12" s="54" t="s">
        <v>131</v>
      </c>
      <c r="M12" s="42">
        <v>93</v>
      </c>
      <c r="N12" s="42" t="s">
        <v>131</v>
      </c>
      <c r="O12" s="54">
        <v>95</v>
      </c>
      <c r="P12" s="54" t="s">
        <v>131</v>
      </c>
      <c r="Q12" s="48">
        <v>83.416666666666671</v>
      </c>
      <c r="R12" s="49" t="s">
        <v>131</v>
      </c>
      <c r="S12" s="54">
        <v>86</v>
      </c>
      <c r="T12" s="54" t="s">
        <v>131</v>
      </c>
      <c r="U12" s="49">
        <v>87</v>
      </c>
      <c r="V12" s="49" t="s">
        <v>131</v>
      </c>
      <c r="W12" s="54">
        <v>87</v>
      </c>
      <c r="X12" s="54" t="s">
        <v>131</v>
      </c>
      <c r="Y12" s="24">
        <f t="shared" si="0"/>
        <v>970.54166666666663</v>
      </c>
      <c r="Z12" s="25">
        <f t="shared" si="1"/>
        <v>88.231060606060609</v>
      </c>
      <c r="AA12" s="25">
        <f t="shared" si="2"/>
        <v>44</v>
      </c>
      <c r="AB12" s="25">
        <f t="shared" si="3"/>
        <v>4</v>
      </c>
      <c r="AC12" s="19">
        <v>2</v>
      </c>
    </row>
    <row r="13" spans="1:29" ht="18.95" customHeight="1" x14ac:dyDescent="0.5">
      <c r="A13" s="28">
        <v>10</v>
      </c>
      <c r="B13" s="10" t="s">
        <v>28</v>
      </c>
      <c r="C13" s="49">
        <v>78</v>
      </c>
      <c r="D13" s="49" t="s">
        <v>132</v>
      </c>
      <c r="E13" s="48">
        <v>67.24166666666666</v>
      </c>
      <c r="F13" s="49" t="s">
        <v>134</v>
      </c>
      <c r="G13" s="53">
        <v>58</v>
      </c>
      <c r="H13" s="42" t="s">
        <v>133</v>
      </c>
      <c r="I13" s="54">
        <v>65</v>
      </c>
      <c r="J13" s="54" t="s">
        <v>134</v>
      </c>
      <c r="K13" s="54">
        <v>65</v>
      </c>
      <c r="L13" s="54" t="s">
        <v>134</v>
      </c>
      <c r="M13" s="42">
        <v>70</v>
      </c>
      <c r="N13" s="42" t="s">
        <v>136</v>
      </c>
      <c r="O13" s="54">
        <v>66</v>
      </c>
      <c r="P13" s="54" t="s">
        <v>134</v>
      </c>
      <c r="Q13" s="48">
        <v>78.083333333333329</v>
      </c>
      <c r="R13" s="49" t="s">
        <v>132</v>
      </c>
      <c r="S13" s="54">
        <v>65</v>
      </c>
      <c r="T13" s="54" t="s">
        <v>134</v>
      </c>
      <c r="U13" s="49">
        <v>77</v>
      </c>
      <c r="V13" s="49" t="s">
        <v>132</v>
      </c>
      <c r="W13" s="54">
        <v>70</v>
      </c>
      <c r="X13" s="54" t="s">
        <v>136</v>
      </c>
      <c r="Y13" s="24">
        <f t="shared" si="0"/>
        <v>759.32500000000005</v>
      </c>
      <c r="Z13" s="25">
        <f t="shared" si="1"/>
        <v>69.029545454545456</v>
      </c>
      <c r="AA13" s="25">
        <f t="shared" si="2"/>
        <v>30.5</v>
      </c>
      <c r="AB13" s="25">
        <f t="shared" si="3"/>
        <v>2.7727272727272729</v>
      </c>
      <c r="AC13" s="19">
        <v>12</v>
      </c>
    </row>
    <row r="14" spans="1:29" ht="18.95" customHeight="1" x14ac:dyDescent="0.5">
      <c r="A14" s="28">
        <v>11</v>
      </c>
      <c r="B14" s="10" t="s">
        <v>29</v>
      </c>
      <c r="C14" s="49">
        <v>88</v>
      </c>
      <c r="D14" s="49" t="s">
        <v>131</v>
      </c>
      <c r="E14" s="48">
        <v>82.424999999999997</v>
      </c>
      <c r="F14" s="49" t="s">
        <v>131</v>
      </c>
      <c r="G14" s="53">
        <v>80</v>
      </c>
      <c r="H14" s="42" t="s">
        <v>131</v>
      </c>
      <c r="I14" s="54">
        <v>83</v>
      </c>
      <c r="J14" s="54" t="s">
        <v>131</v>
      </c>
      <c r="K14" s="54">
        <v>84</v>
      </c>
      <c r="L14" s="54" t="s">
        <v>131</v>
      </c>
      <c r="M14" s="42">
        <v>87</v>
      </c>
      <c r="N14" s="42" t="s">
        <v>131</v>
      </c>
      <c r="O14" s="54">
        <v>89</v>
      </c>
      <c r="P14" s="54" t="s">
        <v>131</v>
      </c>
      <c r="Q14" s="48">
        <v>80.916666666666671</v>
      </c>
      <c r="R14" s="49" t="s">
        <v>131</v>
      </c>
      <c r="S14" s="54">
        <v>82</v>
      </c>
      <c r="T14" s="54" t="s">
        <v>131</v>
      </c>
      <c r="U14" s="49">
        <v>85</v>
      </c>
      <c r="V14" s="49" t="s">
        <v>131</v>
      </c>
      <c r="W14" s="54">
        <v>87</v>
      </c>
      <c r="X14" s="54" t="s">
        <v>131</v>
      </c>
      <c r="Y14" s="24">
        <f t="shared" si="0"/>
        <v>928.34166666666658</v>
      </c>
      <c r="Z14" s="25">
        <f t="shared" si="1"/>
        <v>84.394696969696966</v>
      </c>
      <c r="AA14" s="25">
        <f t="shared" si="2"/>
        <v>44</v>
      </c>
      <c r="AB14" s="25">
        <f t="shared" si="3"/>
        <v>4</v>
      </c>
      <c r="AC14" s="19">
        <v>5</v>
      </c>
    </row>
    <row r="15" spans="1:29" ht="18.95" customHeight="1" x14ac:dyDescent="0.5">
      <c r="A15" s="28">
        <v>12</v>
      </c>
      <c r="B15" s="10" t="s">
        <v>30</v>
      </c>
      <c r="C15" s="49">
        <v>81</v>
      </c>
      <c r="D15" s="49" t="s">
        <v>131</v>
      </c>
      <c r="E15" s="48">
        <v>81.141666666666666</v>
      </c>
      <c r="F15" s="49" t="s">
        <v>131</v>
      </c>
      <c r="G15" s="53">
        <v>80</v>
      </c>
      <c r="H15" s="42" t="s">
        <v>131</v>
      </c>
      <c r="I15" s="54">
        <v>82</v>
      </c>
      <c r="J15" s="54" t="s">
        <v>131</v>
      </c>
      <c r="K15" s="54">
        <v>84</v>
      </c>
      <c r="L15" s="54" t="s">
        <v>131</v>
      </c>
      <c r="M15" s="42">
        <v>86</v>
      </c>
      <c r="N15" s="42" t="s">
        <v>131</v>
      </c>
      <c r="O15" s="54">
        <v>85</v>
      </c>
      <c r="P15" s="54" t="s">
        <v>131</v>
      </c>
      <c r="Q15" s="48">
        <v>81.708333333333329</v>
      </c>
      <c r="R15" s="49" t="s">
        <v>131</v>
      </c>
      <c r="S15" s="54">
        <v>80</v>
      </c>
      <c r="T15" s="54" t="s">
        <v>131</v>
      </c>
      <c r="U15" s="49">
        <v>82</v>
      </c>
      <c r="V15" s="49" t="s">
        <v>131</v>
      </c>
      <c r="W15" s="54">
        <v>83</v>
      </c>
      <c r="X15" s="54" t="s">
        <v>131</v>
      </c>
      <c r="Y15" s="24">
        <f t="shared" si="0"/>
        <v>905.85</v>
      </c>
      <c r="Z15" s="25">
        <f t="shared" si="1"/>
        <v>82.350000000000009</v>
      </c>
      <c r="AA15" s="25">
        <f t="shared" si="2"/>
        <v>44</v>
      </c>
      <c r="AB15" s="25">
        <f t="shared" si="3"/>
        <v>4</v>
      </c>
      <c r="AC15" s="19">
        <v>7</v>
      </c>
    </row>
    <row r="16" spans="1:29" ht="18.95" customHeight="1" x14ac:dyDescent="0.5">
      <c r="A16" s="28">
        <v>13</v>
      </c>
      <c r="B16" s="10" t="s">
        <v>31</v>
      </c>
      <c r="C16" s="49">
        <v>84</v>
      </c>
      <c r="D16" s="49" t="s">
        <v>131</v>
      </c>
      <c r="E16" s="48">
        <v>82.583333333333329</v>
      </c>
      <c r="F16" s="49" t="s">
        <v>131</v>
      </c>
      <c r="G16" s="53">
        <v>82</v>
      </c>
      <c r="H16" s="42" t="s">
        <v>131</v>
      </c>
      <c r="I16" s="54">
        <v>83</v>
      </c>
      <c r="J16" s="54" t="s">
        <v>131</v>
      </c>
      <c r="K16" s="54">
        <v>83</v>
      </c>
      <c r="L16" s="54" t="s">
        <v>131</v>
      </c>
      <c r="M16" s="42">
        <v>87</v>
      </c>
      <c r="N16" s="42" t="s">
        <v>131</v>
      </c>
      <c r="O16" s="54">
        <v>83</v>
      </c>
      <c r="P16" s="54" t="s">
        <v>131</v>
      </c>
      <c r="Q16" s="48">
        <v>81.375</v>
      </c>
      <c r="R16" s="49" t="s">
        <v>131</v>
      </c>
      <c r="S16" s="54">
        <v>80</v>
      </c>
      <c r="T16" s="54" t="s">
        <v>131</v>
      </c>
      <c r="U16" s="49">
        <v>84</v>
      </c>
      <c r="V16" s="49" t="s">
        <v>131</v>
      </c>
      <c r="W16" s="54">
        <v>82</v>
      </c>
      <c r="X16" s="54" t="s">
        <v>131</v>
      </c>
      <c r="Y16" s="24">
        <f t="shared" si="0"/>
        <v>911.95833333333326</v>
      </c>
      <c r="Z16" s="25">
        <f t="shared" si="1"/>
        <v>82.905303030303017</v>
      </c>
      <c r="AA16" s="25">
        <f t="shared" si="2"/>
        <v>44</v>
      </c>
      <c r="AB16" s="25">
        <f t="shared" si="3"/>
        <v>4</v>
      </c>
      <c r="AC16" s="19">
        <v>6</v>
      </c>
    </row>
    <row r="17" spans="1:29" ht="18.95" customHeight="1" x14ac:dyDescent="0.5">
      <c r="A17" s="28">
        <v>14</v>
      </c>
      <c r="B17" s="10" t="s">
        <v>32</v>
      </c>
      <c r="C17" s="49">
        <v>83</v>
      </c>
      <c r="D17" s="49" t="s">
        <v>131</v>
      </c>
      <c r="E17" s="48">
        <v>75.424999999999997</v>
      </c>
      <c r="F17" s="49" t="s">
        <v>132</v>
      </c>
      <c r="G17" s="53">
        <v>78</v>
      </c>
      <c r="H17" s="42" t="s">
        <v>132</v>
      </c>
      <c r="I17" s="54">
        <v>78</v>
      </c>
      <c r="J17" s="54" t="s">
        <v>132</v>
      </c>
      <c r="K17" s="54">
        <v>80</v>
      </c>
      <c r="L17" s="54" t="s">
        <v>131</v>
      </c>
      <c r="M17" s="42">
        <v>86</v>
      </c>
      <c r="N17" s="42" t="s">
        <v>131</v>
      </c>
      <c r="O17" s="54">
        <v>80</v>
      </c>
      <c r="P17" s="54" t="s">
        <v>131</v>
      </c>
      <c r="Q17" s="48">
        <v>76.833333333333329</v>
      </c>
      <c r="R17" s="49" t="s">
        <v>132</v>
      </c>
      <c r="S17" s="54">
        <v>75</v>
      </c>
      <c r="T17" s="54" t="s">
        <v>132</v>
      </c>
      <c r="U17" s="49">
        <v>83</v>
      </c>
      <c r="V17" s="49" t="s">
        <v>131</v>
      </c>
      <c r="W17" s="54">
        <v>81</v>
      </c>
      <c r="X17" s="54" t="s">
        <v>131</v>
      </c>
      <c r="Y17" s="24">
        <f t="shared" si="0"/>
        <v>876.25833333333333</v>
      </c>
      <c r="Z17" s="25">
        <f t="shared" si="1"/>
        <v>79.659848484848482</v>
      </c>
      <c r="AA17" s="25">
        <f t="shared" si="2"/>
        <v>41.5</v>
      </c>
      <c r="AB17" s="25">
        <f t="shared" si="3"/>
        <v>3.7727272727272729</v>
      </c>
      <c r="AC17" s="19">
        <v>8</v>
      </c>
    </row>
    <row r="18" spans="1:29" ht="18.95" customHeight="1" x14ac:dyDescent="0.5">
      <c r="A18" s="5"/>
      <c r="B18" s="33" t="s">
        <v>3</v>
      </c>
      <c r="C18" s="22">
        <f>SUM(C4:C17)</f>
        <v>1150</v>
      </c>
      <c r="D18" s="22"/>
      <c r="E18" s="27">
        <f>SUM(E4:E17)</f>
        <v>1080.1333333333332</v>
      </c>
      <c r="F18" s="22"/>
      <c r="G18" s="26">
        <f>SUM(G4:G17)</f>
        <v>1063</v>
      </c>
      <c r="H18" s="26"/>
      <c r="I18" s="26">
        <f>SUM(I4:I17)</f>
        <v>1070</v>
      </c>
      <c r="J18" s="26"/>
      <c r="K18" s="26">
        <f>SUM(K4:K17)</f>
        <v>1091</v>
      </c>
      <c r="L18" s="26"/>
      <c r="M18" s="26">
        <f>SUM(M4:M17)</f>
        <v>1133</v>
      </c>
      <c r="N18" s="26"/>
      <c r="O18" s="24">
        <f>SUM(O4:O17)</f>
        <v>1116</v>
      </c>
      <c r="P18" s="26"/>
      <c r="Q18" s="26">
        <f>SUM(Q4:Q17)</f>
        <v>1123.4583333333333</v>
      </c>
      <c r="R18" s="26"/>
      <c r="S18" s="26">
        <f>SUM(S4:S17)</f>
        <v>1062</v>
      </c>
      <c r="T18" s="26"/>
      <c r="U18" s="26">
        <f>SUM(U4:U17)</f>
        <v>1110</v>
      </c>
      <c r="V18" s="26"/>
      <c r="W18" s="26">
        <f t="shared" ref="W18:Z18" si="4">SUM(W4:W17)</f>
        <v>1110</v>
      </c>
      <c r="X18" s="26"/>
      <c r="Y18" s="26"/>
      <c r="Z18" s="26">
        <f t="shared" si="4"/>
        <v>1100.7810606060607</v>
      </c>
      <c r="AA18" s="26"/>
      <c r="AB18" s="26"/>
      <c r="AC18" s="19"/>
    </row>
    <row r="19" spans="1:29" ht="18.95" customHeight="1" x14ac:dyDescent="0.5">
      <c r="A19" s="5"/>
      <c r="B19" s="34" t="s">
        <v>4</v>
      </c>
      <c r="C19" s="25">
        <f>C18/14</f>
        <v>82.142857142857139</v>
      </c>
      <c r="D19" s="25"/>
      <c r="E19" s="25">
        <f t="shared" ref="E19:Z19" si="5">E18/14</f>
        <v>77.152380952380938</v>
      </c>
      <c r="F19" s="25"/>
      <c r="G19" s="25">
        <f t="shared" si="5"/>
        <v>75.928571428571431</v>
      </c>
      <c r="H19" s="25"/>
      <c r="I19" s="25">
        <f t="shared" si="5"/>
        <v>76.428571428571431</v>
      </c>
      <c r="J19" s="25"/>
      <c r="K19" s="25">
        <f t="shared" si="5"/>
        <v>77.928571428571431</v>
      </c>
      <c r="L19" s="25"/>
      <c r="M19" s="25">
        <f t="shared" si="5"/>
        <v>80.928571428571431</v>
      </c>
      <c r="N19" s="25"/>
      <c r="O19" s="25">
        <f t="shared" si="5"/>
        <v>79.714285714285708</v>
      </c>
      <c r="P19" s="25"/>
      <c r="Q19" s="25">
        <f t="shared" si="5"/>
        <v>80.24702380952381</v>
      </c>
      <c r="R19" s="25"/>
      <c r="S19" s="25">
        <f t="shared" si="5"/>
        <v>75.857142857142861</v>
      </c>
      <c r="T19" s="25"/>
      <c r="U19" s="25">
        <f t="shared" si="5"/>
        <v>79.285714285714292</v>
      </c>
      <c r="V19" s="25"/>
      <c r="W19" s="25">
        <f t="shared" si="5"/>
        <v>79.285714285714292</v>
      </c>
      <c r="X19" s="25"/>
      <c r="Y19" s="25"/>
      <c r="Z19" s="25">
        <f t="shared" si="5"/>
        <v>78.627218614718615</v>
      </c>
      <c r="AA19" s="25"/>
      <c r="AB19" s="25"/>
      <c r="AC19" s="19"/>
    </row>
  </sheetData>
  <mergeCells count="12">
    <mergeCell ref="W2:X2"/>
    <mergeCell ref="A1:AC1"/>
    <mergeCell ref="U2:V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4" sqref="E14"/>
    </sheetView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19</vt:i4>
      </vt:variant>
    </vt:vector>
  </HeadingPairs>
  <TitlesOfParts>
    <vt:vector size="19" baseType="lpstr">
      <vt:lpstr>ป.1</vt:lpstr>
      <vt:lpstr>ป.2</vt:lpstr>
      <vt:lpstr>ป.3</vt:lpstr>
      <vt:lpstr>ป.4</vt:lpstr>
      <vt:lpstr>ป.5</vt:lpstr>
      <vt:lpstr>ป.6</vt:lpstr>
      <vt:lpstr>Sheet2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pua</cp:lastModifiedBy>
  <cp:lastPrinted>2015-02-27T06:57:22Z</cp:lastPrinted>
  <dcterms:created xsi:type="dcterms:W3CDTF">2003-03-03T08:45:43Z</dcterms:created>
  <dcterms:modified xsi:type="dcterms:W3CDTF">2015-04-30T02:44:02Z</dcterms:modified>
</cp:coreProperties>
</file>